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8" i="1" l="1"/>
  <c r="J29" i="1"/>
  <c r="J30" i="1"/>
  <c r="K30" i="1" s="1"/>
  <c r="M30" i="1" s="1"/>
  <c r="J10" i="1"/>
  <c r="J11" i="1"/>
  <c r="J12" i="1"/>
  <c r="J13" i="1"/>
  <c r="J14" i="1"/>
  <c r="K14" i="1" s="1"/>
  <c r="M14" i="1" s="1"/>
  <c r="J15" i="1"/>
  <c r="K15" i="1" s="1"/>
  <c r="M15" i="1" s="1"/>
  <c r="J16" i="1"/>
  <c r="J17" i="1"/>
  <c r="J18" i="1"/>
  <c r="J19" i="1"/>
  <c r="J20" i="1"/>
  <c r="J21" i="1"/>
  <c r="J22" i="1"/>
  <c r="J23" i="1"/>
  <c r="J24" i="1"/>
  <c r="K24" i="1" s="1"/>
  <c r="M24" i="1" s="1"/>
  <c r="J25" i="1"/>
  <c r="J26" i="1"/>
  <c r="J27" i="1"/>
  <c r="K27" i="1" s="1"/>
  <c r="M27" i="1" s="1"/>
  <c r="J31" i="1"/>
  <c r="K31" i="1" s="1"/>
  <c r="M31" i="1" s="1"/>
  <c r="J32" i="1"/>
  <c r="J33" i="1"/>
  <c r="K33" i="1" s="1"/>
  <c r="M33" i="1" s="1"/>
  <c r="J34" i="1"/>
  <c r="K34" i="1" s="1"/>
  <c r="M34" i="1" s="1"/>
  <c r="J35" i="1"/>
  <c r="K35" i="1" s="1"/>
  <c r="M35" i="1" s="1"/>
  <c r="J36" i="1"/>
  <c r="K36" i="1" s="1"/>
  <c r="M36" i="1" s="1"/>
  <c r="J37" i="1"/>
  <c r="K37" i="1" s="1"/>
  <c r="M37" i="1" s="1"/>
  <c r="J38" i="1"/>
  <c r="K38" i="1" s="1"/>
  <c r="M38" i="1" s="1"/>
  <c r="J39" i="1"/>
  <c r="K39" i="1" s="1"/>
  <c r="M39" i="1" s="1"/>
  <c r="J40" i="1"/>
  <c r="K40" i="1" s="1"/>
  <c r="M40" i="1" s="1"/>
  <c r="J41" i="1"/>
  <c r="K41" i="1" s="1"/>
  <c r="M41" i="1" s="1"/>
  <c r="J42" i="1"/>
  <c r="K42" i="1" s="1"/>
  <c r="M42" i="1" s="1"/>
  <c r="J43" i="1"/>
  <c r="K43" i="1" s="1"/>
  <c r="M43" i="1" s="1"/>
  <c r="J44" i="1"/>
  <c r="K44" i="1" s="1"/>
  <c r="M44" i="1" s="1"/>
  <c r="J6" i="1"/>
  <c r="K6" i="1" s="1"/>
  <c r="M6" i="1" s="1"/>
  <c r="J7" i="1"/>
  <c r="J8" i="1"/>
  <c r="K8" i="1" s="1"/>
  <c r="M8" i="1" s="1"/>
  <c r="J9" i="1"/>
  <c r="K9" i="1" s="1"/>
  <c r="M9" i="1" s="1"/>
  <c r="J5" i="1"/>
  <c r="K19" i="1"/>
  <c r="M19" i="1" s="1"/>
  <c r="K21" i="1"/>
  <c r="M21" i="1" s="1"/>
  <c r="K17" i="1"/>
  <c r="M17" i="1" s="1"/>
  <c r="K22" i="1"/>
  <c r="M22" i="1" s="1"/>
  <c r="L45" i="1"/>
  <c r="G45" i="1"/>
  <c r="K26" i="1"/>
  <c r="M26" i="1" s="1"/>
  <c r="K25" i="1"/>
  <c r="M25" i="1" s="1"/>
  <c r="K23" i="1"/>
  <c r="M23" i="1" s="1"/>
  <c r="K13" i="1"/>
  <c r="M13" i="1" s="1"/>
  <c r="K12" i="1"/>
  <c r="M12" i="1" s="1"/>
  <c r="K11" i="1"/>
  <c r="M11" i="1" s="1"/>
  <c r="K7" i="1"/>
  <c r="M7" i="1" s="1"/>
  <c r="J45" i="1" l="1"/>
  <c r="K29" i="1"/>
  <c r="M29" i="1" s="1"/>
  <c r="K16" i="1"/>
  <c r="M16" i="1" s="1"/>
  <c r="K32" i="1"/>
  <c r="M32" i="1" s="1"/>
  <c r="K18" i="1"/>
  <c r="M18" i="1" s="1"/>
  <c r="K28" i="1"/>
  <c r="M28" i="1" s="1"/>
  <c r="K20" i="1"/>
  <c r="M20" i="1" s="1"/>
  <c r="K10" i="1"/>
  <c r="M10" i="1" s="1"/>
  <c r="I45" i="1"/>
  <c r="K5" i="1"/>
  <c r="M5" i="1" l="1"/>
  <c r="M45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<sst xmlns="http://schemas.openxmlformats.org/spreadsheetml/2006/main" count="99" uniqueCount="60">
  <si>
    <t>Партнерство 1</t>
  </si>
  <si>
    <t xml:space="preserve">апрель 2022 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</si>
  <si>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</si>
  <si>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</si>
  <si>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</si>
  <si>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</si>
  <si>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дата снятия показаний</t>
  </si>
  <si>
    <t xml:space="preserve"> СуммАктЭн </t>
  </si>
  <si>
    <t>Потребление, кВт</t>
  </si>
  <si>
    <t>Сумма к оплате по тарифу 3,66 руб.</t>
  </si>
  <si>
    <t>П1 105_Парамонова Н.А.</t>
  </si>
  <si>
    <t>П1 136_Вавулин А.М.</t>
  </si>
  <si>
    <t>П1 139_Гриул М.А.</t>
  </si>
  <si>
    <t>П1 167_168_Головина О.В.</t>
  </si>
  <si>
    <t>П1 169_170 Мещерская Н.В.</t>
  </si>
  <si>
    <t>П1 204_Мистрюкова М.М.</t>
  </si>
  <si>
    <t>П1 205_Нагопетян</t>
  </si>
  <si>
    <t>П1 206_Нестерович Е.Н.</t>
  </si>
  <si>
    <t>П1 222_Кайков Н.А.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</si>
  <si>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</si>
  <si>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</si>
  <si>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</si>
  <si>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</si>
  <si>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</si>
  <si>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</si>
  <si>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</si>
  <si>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</si>
  <si>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</si>
  <si>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П1 317_Буткевич Ю.В.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</si>
  <si>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</si>
  <si>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</si>
  <si>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</si>
  <si>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</si>
  <si>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</si>
  <si>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</si>
  <si>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</si>
  <si>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</si>
  <si>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</si>
  <si>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</si>
  <si>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</si>
  <si>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</si>
  <si>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П1.2 89_Марков В.А.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</si>
  <si>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</si>
  <si>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</si>
  <si>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</si>
  <si>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</si>
  <si>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</si>
  <si>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</si>
  <si>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П1.5 114 Мамедов А.М.</t>
  </si>
  <si>
    <t>ИТОГО</t>
  </si>
  <si>
    <t>К оплате в Красноярсэнергосбыт, руб</t>
  </si>
  <si>
    <t>П1.5 255 Ромашов А.Е.</t>
  </si>
  <si>
    <t xml:space="preserve">П1 207_ Нестерович А.Н. </t>
  </si>
  <si>
    <t>Переплата (-)
Долг(+) 
на 01.02.2024</t>
  </si>
  <si>
    <t>февраль 2024</t>
  </si>
  <si>
    <t>29.02.2024</t>
  </si>
  <si>
    <t>Потребление + потери (11,357%) кВт</t>
  </si>
  <si>
    <t>Оплачено в феврале</t>
  </si>
  <si>
    <t xml:space="preserve"> </t>
  </si>
  <si>
    <t>Переплата  (-)
Долг(+) 
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</si>
</sst>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49" fontId="2" fillId="2" borderId="2" xfId="0" applyNumberFormat="1" applyFont="1" applyFill="1" applyBorder="1" applyAlignment="1"/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4" fontId="0" fillId="0" borderId="3" xfId="0" applyNumberFormat="1" applyBorder="1"/>
    <xf numFmtId="49" fontId="0" fillId="0" borderId="3" xfId="0" applyNumberFormat="1" applyBorder="1" applyAlignment="1">
      <alignment horizontal="center"/>
    </xf>
    <xf numFmtId="4" fontId="0" fillId="0" borderId="3" xfId="0" applyNumberFormat="1" applyFill="1" applyBorder="1"/>
    <xf numFmtId="0" fontId="5" fillId="0" borderId="3" xfId="0" applyFont="1" applyBorder="1" applyAlignment="1">
      <alignment vertical="top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4" fontId="4" fillId="7" borderId="3" xfId="0" applyNumberFormat="1" applyFont="1" applyFill="1" applyBorder="1" applyAlignment="1">
      <alignment vertical="center"/>
    </xf>
    <xf numFmtId="0" fontId="6" fillId="8" borderId="5" xfId="0" applyFont="1" applyFill="1" applyBorder="1" applyAlignment="1">
      <alignment vertical="top" wrapText="1"/>
    </xf>
    <xf numFmtId="4" fontId="7" fillId="8" borderId="3" xfId="0" applyNumberFormat="1" applyFont="1" applyFill="1" applyBorder="1" applyAlignment="1">
      <alignment vertical="top" wrapText="1"/>
    </xf>
    <xf numFmtId="4" fontId="8" fillId="9" borderId="3" xfId="0" applyNumberFormat="1" applyFont="1" applyFill="1" applyBorder="1" applyAlignment="1">
      <alignment horizontal="center" vertical="top" wrapText="1"/>
    </xf>
    <xf numFmtId="0" fontId="8" fillId="9" borderId="3" xfId="0" applyFont="1" applyFill="1" applyBorder="1" applyAlignment="1">
      <alignment vertical="top" wrapText="1"/>
    </xf>
    <xf numFmtId="0" fontId="8" fillId="9" borderId="3" xfId="0" applyFont="1" applyFill="1" applyBorder="1" applyAlignment="1">
      <alignment vertical="center" wrapText="1"/>
    </xf>
    <xf numFmtId="4" fontId="8" fillId="9" borderId="3" xfId="0" applyNumberFormat="1" applyFont="1" applyFill="1" applyBorder="1" applyAlignment="1">
      <alignment vertical="center" wrapText="1"/>
    </xf>
    <xf numFmtId="4" fontId="8" fillId="0" borderId="3" xfId="0" applyNumberFormat="1" applyFont="1" applyBorder="1"/>
    <xf numFmtId="49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topLeftCell="B28" workbookViewId="0">
      <selection activeCell="P47" sqref="P47:P48"/>
    </sheetView>
  </sheetViews>
  <sheetFormatPr defaultRowHeight="15" x14ac:dyDescent="0.25"/>
  <cols>
    <col min="1" max="1" width="0" hidden="1" customWidth="1"/>
    <col min="2" max="2" width="7" customWidth="1"/>
    <col min="5" max="5" width="28.28515625" customWidth="1"/>
    <col min="6" max="6" width="12.28515625" customWidth="1"/>
    <col min="7" max="7" width="13.42578125" customWidth="1"/>
    <col min="8" max="8" width="9.85546875" customWidth="1"/>
    <col min="11" max="11" width="10.42578125" customWidth="1"/>
    <col min="12" max="12" width="13.5703125" customWidth="1"/>
    <col min="13" max="13" width="10" customWidth="1"/>
  </cols>
  <sheetData>
    <row r="1" spans="1:13" ht="18.75" x14ac:dyDescent="0.3">
      <c r="E1" s="1" t="s">
        <v>0</v>
      </c>
    </row>
    <row r="3" spans="1:13" ht="18.75" x14ac:dyDescent="0.3">
      <c r="A3" s="2" t="s">
        <v>1</v>
      </c>
      <c r="B3" s="29"/>
      <c r="C3" s="29"/>
      <c r="D3" s="29"/>
      <c r="E3" s="29"/>
      <c r="F3" s="29" t="s">
        <v>54</v>
      </c>
      <c r="G3" s="29"/>
      <c r="H3" s="29"/>
      <c r="I3" s="29"/>
      <c r="J3" s="29"/>
      <c r="K3" s="29"/>
      <c r="L3" s="29"/>
      <c r="M3" s="31"/>
    </row>
    <row r="4" spans="1:13" ht="76.5" customHeight="1" x14ac:dyDescent="0.25">
      <c r="A4" s="3" t="s">
        <v>2</v>
      </c>
      <c r="B4" s="3"/>
      <c r="C4" s="3" t="s">
        <v>3</v>
      </c>
      <c r="D4" s="3" t="s">
        <v>4</v>
      </c>
      <c r="E4" s="4" t="s">
        <v>5</v>
      </c>
      <c r="F4" s="5" t="s">
        <v>53</v>
      </c>
      <c r="G4" s="6" t="s">
        <v>6</v>
      </c>
      <c r="H4" s="7" t="s">
        <v>7</v>
      </c>
      <c r="I4" s="6" t="s">
        <v>8</v>
      </c>
      <c r="J4" s="6" t="s">
        <v>56</v>
      </c>
      <c r="K4" s="6" t="s">
        <v>9</v>
      </c>
      <c r="L4" s="8" t="s">
        <v>57</v>
      </c>
      <c r="M4" s="5" t="s">
        <v>59</v>
      </c>
    </row>
    <row r="5" spans="1:13" ht="21.75" customHeight="1" x14ac:dyDescent="0.25">
      <c r="A5" s="9">
        <v>1</v>
      </c>
      <c r="B5" s="10">
        <v>1</v>
      </c>
      <c r="C5" s="9">
        <v>105</v>
      </c>
      <c r="D5" s="9">
        <v>2556659</v>
      </c>
      <c r="E5" s="11" t="s">
        <v>10</v>
      </c>
      <c r="F5" s="12">
        <v>335.10777931513502</v>
      </c>
      <c r="G5" s="13" t="s">
        <v>55</v>
      </c>
      <c r="H5" s="12">
        <v>3585.72</v>
      </c>
      <c r="I5" s="12">
        <v>0</v>
      </c>
      <c r="J5" s="12">
        <f>I5*1.113570984</f>
        <v>0</v>
      </c>
      <c r="K5" s="12">
        <f>J5*3.66</f>
        <v>0</v>
      </c>
      <c r="L5" s="14"/>
      <c r="M5" s="12">
        <f>F5+K5-L5</f>
        <v>335.10777931513502</v>
      </c>
    </row>
    <row r="6" spans="1:13" ht="20.25" customHeight="1" x14ac:dyDescent="0.25">
      <c r="A6" s="9">
        <f>A5+1</f>
        <v>2</v>
      </c>
      <c r="B6" s="9">
        <v>2</v>
      </c>
      <c r="C6" s="9">
        <v>136</v>
      </c>
      <c r="D6" s="9">
        <v>2816917</v>
      </c>
      <c r="E6" s="15" t="s">
        <v>11</v>
      </c>
      <c r="F6" s="12">
        <v>18.574168510844391</v>
      </c>
      <c r="G6" s="13" t="s">
        <v>55</v>
      </c>
      <c r="H6" s="12">
        <v>27.11</v>
      </c>
      <c r="I6" s="12">
        <v>0</v>
      </c>
      <c r="J6" s="12">
        <f t="shared" ref="J6:J44" si="0">I6*1.113570984</f>
        <v>0</v>
      </c>
      <c r="K6" s="12">
        <f>J6*3.66</f>
        <v>0</v>
      </c>
      <c r="L6" s="14"/>
      <c r="M6" s="12">
        <f t="shared" ref="M6:M44" si="1">F6+K6-L6</f>
        <v>18.574168510844391</v>
      </c>
    </row>
    <row r="7" spans="1:13" s="18" customFormat="1" ht="18.75" customHeight="1" x14ac:dyDescent="0.25">
      <c r="A7" s="9">
        <f t="shared" ref="A7:B22" si="2">A6+1</f>
        <v>3</v>
      </c>
      <c r="B7" s="9">
        <f>B6+1</f>
        <v>3</v>
      </c>
      <c r="C7" s="9">
        <v>139</v>
      </c>
      <c r="D7" s="9">
        <v>3294897</v>
      </c>
      <c r="E7" s="11" t="s">
        <v>12</v>
      </c>
      <c r="F7" s="12">
        <v>77.266562905988081</v>
      </c>
      <c r="G7" s="13" t="s">
        <v>55</v>
      </c>
      <c r="H7" s="16">
        <v>381.17</v>
      </c>
      <c r="I7" s="12">
        <v>2.7900000000000205</v>
      </c>
      <c r="J7" s="12">
        <f t="shared" si="0"/>
        <v>3.106863045360023</v>
      </c>
      <c r="K7" s="12">
        <f t="shared" ref="K7:K11" si="3">J7*3.66</f>
        <v>11.371118746017684</v>
      </c>
      <c r="L7" s="17"/>
      <c r="M7" s="12">
        <f t="shared" si="1"/>
        <v>88.637681652005767</v>
      </c>
    </row>
    <row r="8" spans="1:13" ht="16.5" customHeight="1" x14ac:dyDescent="0.25">
      <c r="A8" s="9">
        <f t="shared" si="2"/>
        <v>4</v>
      </c>
      <c r="B8" s="9">
        <f t="shared" si="2"/>
        <v>4</v>
      </c>
      <c r="C8" s="9">
        <v>168</v>
      </c>
      <c r="D8" s="9">
        <v>2796956</v>
      </c>
      <c r="E8" s="15" t="s">
        <v>13</v>
      </c>
      <c r="F8" s="12">
        <v>2013.6131441912385</v>
      </c>
      <c r="G8" s="13" t="s">
        <v>55</v>
      </c>
      <c r="H8" s="12">
        <v>42601.38</v>
      </c>
      <c r="I8" s="12">
        <v>461.54999999999563</v>
      </c>
      <c r="J8" s="12">
        <f t="shared" si="0"/>
        <v>513.96868766519515</v>
      </c>
      <c r="K8" s="12">
        <f t="shared" si="3"/>
        <v>1881.1253968546143</v>
      </c>
      <c r="L8" s="14">
        <v>2013.61</v>
      </c>
      <c r="M8" s="12">
        <f t="shared" si="1"/>
        <v>1881.1285410458529</v>
      </c>
    </row>
    <row r="9" spans="1:13" ht="15" customHeight="1" x14ac:dyDescent="0.25">
      <c r="A9" s="9">
        <f t="shared" si="2"/>
        <v>5</v>
      </c>
      <c r="B9" s="9">
        <f t="shared" si="2"/>
        <v>5</v>
      </c>
      <c r="C9" s="9">
        <v>169</v>
      </c>
      <c r="D9" s="9">
        <v>2830471</v>
      </c>
      <c r="E9" s="11" t="s">
        <v>14</v>
      </c>
      <c r="F9" s="12">
        <v>1211.0481334358296</v>
      </c>
      <c r="G9" s="13" t="s">
        <v>55</v>
      </c>
      <c r="H9" s="12">
        <v>39068.61</v>
      </c>
      <c r="I9" s="12">
        <v>390.09999999999854</v>
      </c>
      <c r="J9" s="12">
        <f t="shared" si="0"/>
        <v>434.40404085839839</v>
      </c>
      <c r="K9" s="12">
        <f t="shared" si="3"/>
        <v>1589.9187895417381</v>
      </c>
      <c r="L9" s="14"/>
      <c r="M9" s="12">
        <f t="shared" si="1"/>
        <v>2800.9669229775677</v>
      </c>
    </row>
    <row r="10" spans="1:13" ht="18" customHeight="1" x14ac:dyDescent="0.25">
      <c r="A10" s="9">
        <f t="shared" si="2"/>
        <v>6</v>
      </c>
      <c r="B10" s="9">
        <f t="shared" si="2"/>
        <v>6</v>
      </c>
      <c r="C10" s="9">
        <v>204</v>
      </c>
      <c r="D10" s="9">
        <v>2811575</v>
      </c>
      <c r="E10" s="11" t="s">
        <v>15</v>
      </c>
      <c r="F10" s="12">
        <v>-99.2480212376841</v>
      </c>
      <c r="G10" s="13" t="s">
        <v>55</v>
      </c>
      <c r="H10" s="12">
        <v>4747</v>
      </c>
      <c r="I10" s="12">
        <v>9.0000000000145519E-2</v>
      </c>
      <c r="J10" s="12">
        <f t="shared" si="0"/>
        <v>0.10022138856016205</v>
      </c>
      <c r="K10" s="12">
        <f t="shared" si="3"/>
        <v>0.36681028213019312</v>
      </c>
      <c r="L10" s="14"/>
      <c r="M10" s="12">
        <f t="shared" si="1"/>
        <v>-98.881210955553911</v>
      </c>
    </row>
    <row r="11" spans="1:13" ht="16.5" customHeight="1" x14ac:dyDescent="0.25">
      <c r="A11" s="9">
        <f t="shared" si="2"/>
        <v>7</v>
      </c>
      <c r="B11" s="9">
        <f t="shared" si="2"/>
        <v>7</v>
      </c>
      <c r="C11" s="9">
        <v>205</v>
      </c>
      <c r="D11" s="9">
        <v>2804968</v>
      </c>
      <c r="E11" s="15" t="s">
        <v>16</v>
      </c>
      <c r="F11" s="12">
        <v>3.9467800320861501E-2</v>
      </c>
      <c r="G11" s="13" t="s">
        <v>55</v>
      </c>
      <c r="H11" s="12">
        <v>12308.25</v>
      </c>
      <c r="I11" s="12">
        <v>0</v>
      </c>
      <c r="J11" s="12">
        <f t="shared" si="0"/>
        <v>0</v>
      </c>
      <c r="K11" s="12">
        <f t="shared" si="3"/>
        <v>0</v>
      </c>
      <c r="L11" s="14"/>
      <c r="M11" s="12">
        <f t="shared" si="1"/>
        <v>3.9467800320861501E-2</v>
      </c>
    </row>
    <row r="12" spans="1:13" ht="18.75" customHeight="1" x14ac:dyDescent="0.25">
      <c r="A12" s="9">
        <f t="shared" si="2"/>
        <v>8</v>
      </c>
      <c r="B12" s="9">
        <f t="shared" si="2"/>
        <v>8</v>
      </c>
      <c r="C12" s="9">
        <v>206</v>
      </c>
      <c r="D12" s="9">
        <v>2753943</v>
      </c>
      <c r="E12" s="11" t="s">
        <v>17</v>
      </c>
      <c r="F12" s="12">
        <v>-65.569981631086108</v>
      </c>
      <c r="G12" s="13" t="s">
        <v>55</v>
      </c>
      <c r="H12" s="12">
        <v>10703.34</v>
      </c>
      <c r="I12" s="12">
        <v>1.0000000000218279E-2</v>
      </c>
      <c r="J12" s="12">
        <f t="shared" si="0"/>
        <v>1.113570984024307E-2</v>
      </c>
      <c r="K12" s="12">
        <f>0.05</f>
        <v>0.05</v>
      </c>
      <c r="L12" s="14"/>
      <c r="M12" s="12">
        <f t="shared" si="1"/>
        <v>-65.519981631086111</v>
      </c>
    </row>
    <row r="13" spans="1:13" ht="21" customHeight="1" x14ac:dyDescent="0.25">
      <c r="A13" s="9">
        <f t="shared" si="2"/>
        <v>9</v>
      </c>
      <c r="B13" s="9">
        <f t="shared" si="2"/>
        <v>9</v>
      </c>
      <c r="C13" s="9">
        <v>207</v>
      </c>
      <c r="D13" s="9">
        <v>3862062</v>
      </c>
      <c r="E13" s="11" t="s">
        <v>52</v>
      </c>
      <c r="F13" s="12">
        <v>192.61704612370499</v>
      </c>
      <c r="G13" s="13" t="s">
        <v>55</v>
      </c>
      <c r="H13" s="12">
        <v>32640.6</v>
      </c>
      <c r="I13" s="12">
        <v>0</v>
      </c>
      <c r="J13" s="12">
        <f t="shared" si="0"/>
        <v>0</v>
      </c>
      <c r="K13" s="12">
        <f t="shared" ref="K13:K44" si="4">J13*3.66</f>
        <v>0</v>
      </c>
      <c r="L13" s="14"/>
      <c r="M13" s="12">
        <f t="shared" si="1"/>
        <v>192.61704612370499</v>
      </c>
    </row>
    <row r="14" spans="1:13" ht="17.25" customHeight="1" x14ac:dyDescent="0.25">
      <c r="A14" s="9">
        <f t="shared" si="2"/>
        <v>10</v>
      </c>
      <c r="B14" s="9">
        <f t="shared" si="2"/>
        <v>10</v>
      </c>
      <c r="C14" s="9">
        <v>222</v>
      </c>
      <c r="D14" s="9">
        <v>2790584</v>
      </c>
      <c r="E14" s="15" t="s">
        <v>18</v>
      </c>
      <c r="F14" s="12">
        <v>2004.634550907726</v>
      </c>
      <c r="G14" s="13" t="s">
        <v>55</v>
      </c>
      <c r="H14" s="12">
        <v>41149.69</v>
      </c>
      <c r="I14" s="12">
        <v>357.16000000000349</v>
      </c>
      <c r="J14" s="12">
        <f t="shared" si="0"/>
        <v>397.72301264544393</v>
      </c>
      <c r="K14" s="12">
        <f t="shared" si="4"/>
        <v>1455.6662262823249</v>
      </c>
      <c r="L14" s="14">
        <v>2004.63</v>
      </c>
      <c r="M14" s="12">
        <f t="shared" si="1"/>
        <v>1455.670777190051</v>
      </c>
    </row>
    <row r="15" spans="1:13" ht="24" customHeight="1" x14ac:dyDescent="0.25">
      <c r="A15" s="9">
        <f t="shared" si="2"/>
        <v>11</v>
      </c>
      <c r="B15" s="9">
        <f t="shared" si="2"/>
        <v>11</v>
      </c>
      <c r="C15" s="9">
        <v>23</v>
      </c>
      <c r="D15" s="9">
        <v>3847696</v>
      </c>
      <c r="E15" s="11" t="s">
        <v>19</v>
      </c>
      <c r="F15" s="12">
        <v>-3345.4503456872471</v>
      </c>
      <c r="G15" s="13" t="s">
        <v>55</v>
      </c>
      <c r="H15" s="12">
        <v>6658.61</v>
      </c>
      <c r="I15" s="12">
        <v>5.9999999999490683E-2</v>
      </c>
      <c r="J15" s="12">
        <f t="shared" si="0"/>
        <v>6.6814259039432847E-2</v>
      </c>
      <c r="K15" s="12">
        <f t="shared" si="4"/>
        <v>0.24454018808432423</v>
      </c>
      <c r="L15" s="14"/>
      <c r="M15" s="12">
        <f t="shared" si="1"/>
        <v>-3345.205805499163</v>
      </c>
    </row>
    <row r="16" spans="1:13" ht="18" customHeight="1" x14ac:dyDescent="0.25">
      <c r="A16" s="9">
        <f t="shared" si="2"/>
        <v>12</v>
      </c>
      <c r="B16" s="9">
        <f t="shared" si="2"/>
        <v>12</v>
      </c>
      <c r="C16" s="9">
        <v>251</v>
      </c>
      <c r="D16" s="9">
        <v>2558921</v>
      </c>
      <c r="E16" s="15" t="s">
        <v>20</v>
      </c>
      <c r="F16" s="12">
        <v>4801.2947081365655</v>
      </c>
      <c r="G16" s="13" t="s">
        <v>55</v>
      </c>
      <c r="H16" s="12">
        <v>61720.03</v>
      </c>
      <c r="I16" s="12">
        <v>508</v>
      </c>
      <c r="J16" s="12">
        <f t="shared" si="0"/>
        <v>565.69405987200003</v>
      </c>
      <c r="K16" s="12">
        <f t="shared" si="4"/>
        <v>2070.4402591315202</v>
      </c>
      <c r="L16" s="14"/>
      <c r="M16" s="12">
        <f t="shared" si="1"/>
        <v>6871.7349672680857</v>
      </c>
    </row>
    <row r="17" spans="1:13" ht="18.75" customHeight="1" x14ac:dyDescent="0.25">
      <c r="A17" s="9">
        <f t="shared" si="2"/>
        <v>13</v>
      </c>
      <c r="B17" s="9">
        <f t="shared" si="2"/>
        <v>13</v>
      </c>
      <c r="C17" s="9" t="s">
        <v>21</v>
      </c>
      <c r="D17" s="9">
        <v>2815443</v>
      </c>
      <c r="E17" s="15" t="s">
        <v>22</v>
      </c>
      <c r="F17" s="12">
        <v>-196.73957425597894</v>
      </c>
      <c r="G17" s="13" t="s">
        <v>55</v>
      </c>
      <c r="H17" s="12">
        <v>4388.32</v>
      </c>
      <c r="I17" s="12">
        <v>2.9999999999745341E-2</v>
      </c>
      <c r="J17" s="12">
        <f t="shared" si="0"/>
        <v>3.3407129519716423E-2</v>
      </c>
      <c r="K17" s="12">
        <f t="shared" si="4"/>
        <v>0.12227009404216212</v>
      </c>
      <c r="L17" s="14"/>
      <c r="M17" s="12">
        <f t="shared" si="1"/>
        <v>-196.61730416193677</v>
      </c>
    </row>
    <row r="18" spans="1:13" ht="22.5" customHeight="1" x14ac:dyDescent="0.25">
      <c r="A18" s="9">
        <f t="shared" si="2"/>
        <v>14</v>
      </c>
      <c r="B18" s="9">
        <f t="shared" si="2"/>
        <v>14</v>
      </c>
      <c r="C18" s="9">
        <v>270</v>
      </c>
      <c r="D18" s="9">
        <v>2608101</v>
      </c>
      <c r="E18" s="15" t="s">
        <v>23</v>
      </c>
      <c r="F18" s="12">
        <v>-8013.2585066245056</v>
      </c>
      <c r="G18" s="13" t="s">
        <v>55</v>
      </c>
      <c r="H18" s="12">
        <v>31610.34</v>
      </c>
      <c r="I18" s="12">
        <v>705.22999999999956</v>
      </c>
      <c r="J18" s="12">
        <f t="shared" si="0"/>
        <v>785.32366504631955</v>
      </c>
      <c r="K18" s="12">
        <f t="shared" si="4"/>
        <v>2874.2846140695297</v>
      </c>
      <c r="L18" s="14"/>
      <c r="M18" s="12">
        <f t="shared" si="1"/>
        <v>-5138.9738925549755</v>
      </c>
    </row>
    <row r="19" spans="1:13" ht="20.25" customHeight="1" x14ac:dyDescent="0.25">
      <c r="A19" s="9">
        <f t="shared" si="2"/>
        <v>15</v>
      </c>
      <c r="B19" s="9">
        <f t="shared" si="2"/>
        <v>15</v>
      </c>
      <c r="C19" s="9">
        <v>276</v>
      </c>
      <c r="D19" s="9">
        <v>2795352</v>
      </c>
      <c r="E19" s="15" t="s">
        <v>24</v>
      </c>
      <c r="F19" s="12">
        <v>331.5001264265934</v>
      </c>
      <c r="G19" s="13" t="s">
        <v>55</v>
      </c>
      <c r="H19" s="12">
        <v>14921.23</v>
      </c>
      <c r="I19" s="12">
        <v>0</v>
      </c>
      <c r="J19" s="12">
        <f t="shared" si="0"/>
        <v>0</v>
      </c>
      <c r="K19" s="12">
        <f t="shared" si="4"/>
        <v>0</v>
      </c>
      <c r="L19" s="14"/>
      <c r="M19" s="12">
        <f t="shared" si="1"/>
        <v>331.5001264265934</v>
      </c>
    </row>
    <row r="20" spans="1:13" ht="18.75" customHeight="1" x14ac:dyDescent="0.25">
      <c r="A20" s="9">
        <f t="shared" si="2"/>
        <v>16</v>
      </c>
      <c r="B20" s="9">
        <f t="shared" si="2"/>
        <v>16</v>
      </c>
      <c r="C20" s="9">
        <v>312</v>
      </c>
      <c r="D20" s="9">
        <v>2556448</v>
      </c>
      <c r="E20" s="15" t="s">
        <v>25</v>
      </c>
      <c r="F20" s="12">
        <v>-532.61139789122558</v>
      </c>
      <c r="G20" s="13" t="s">
        <v>55</v>
      </c>
      <c r="H20" s="12">
        <v>10038.61</v>
      </c>
      <c r="I20" s="12">
        <v>0</v>
      </c>
      <c r="J20" s="12">
        <f t="shared" si="0"/>
        <v>0</v>
      </c>
      <c r="K20" s="12">
        <f t="shared" si="4"/>
        <v>0</v>
      </c>
      <c r="L20" s="14"/>
      <c r="M20" s="12">
        <f t="shared" si="1"/>
        <v>-532.61139789122558</v>
      </c>
    </row>
    <row r="21" spans="1:13" ht="16.5" customHeight="1" x14ac:dyDescent="0.25">
      <c r="A21" s="9">
        <f t="shared" si="2"/>
        <v>17</v>
      </c>
      <c r="B21" s="9">
        <f t="shared" si="2"/>
        <v>17</v>
      </c>
      <c r="C21" s="9">
        <v>314</v>
      </c>
      <c r="D21" s="9">
        <v>3896065</v>
      </c>
      <c r="E21" s="15" t="s">
        <v>26</v>
      </c>
      <c r="F21" s="12">
        <v>916.36859301557604</v>
      </c>
      <c r="G21" s="13" t="s">
        <v>55</v>
      </c>
      <c r="H21" s="12">
        <v>1283.42</v>
      </c>
      <c r="I21" s="12">
        <v>0</v>
      </c>
      <c r="J21" s="12">
        <f t="shared" si="0"/>
        <v>0</v>
      </c>
      <c r="K21" s="12">
        <f t="shared" si="4"/>
        <v>0</v>
      </c>
      <c r="L21" s="14"/>
      <c r="M21" s="12">
        <f t="shared" si="1"/>
        <v>916.36859301557604</v>
      </c>
    </row>
    <row r="22" spans="1:13" ht="15.75" customHeight="1" x14ac:dyDescent="0.25">
      <c r="A22" s="9">
        <f t="shared" si="2"/>
        <v>18</v>
      </c>
      <c r="B22" s="9">
        <f t="shared" si="2"/>
        <v>18</v>
      </c>
      <c r="C22" s="9">
        <v>316</v>
      </c>
      <c r="D22" s="9">
        <v>2816948</v>
      </c>
      <c r="E22" s="15" t="s">
        <v>27</v>
      </c>
      <c r="F22" s="12">
        <v>-314.42511817897821</v>
      </c>
      <c r="G22" s="13" t="s">
        <v>55</v>
      </c>
      <c r="H22" s="12">
        <v>3073.54</v>
      </c>
      <c r="I22" s="12">
        <v>2.9099999999998545</v>
      </c>
      <c r="J22" s="12">
        <f t="shared" si="0"/>
        <v>3.2404915634398384</v>
      </c>
      <c r="K22" s="12">
        <f t="shared" si="4"/>
        <v>11.860199122189808</v>
      </c>
      <c r="L22" s="14"/>
      <c r="M22" s="12">
        <f t="shared" si="1"/>
        <v>-302.56491905678843</v>
      </c>
    </row>
    <row r="23" spans="1:13" s="18" customFormat="1" ht="16.5" customHeight="1" x14ac:dyDescent="0.25">
      <c r="A23" s="9">
        <f t="shared" ref="A23:B38" si="5">A22+1</f>
        <v>19</v>
      </c>
      <c r="B23" s="9">
        <f t="shared" si="5"/>
        <v>19</v>
      </c>
      <c r="C23" s="9">
        <v>317</v>
      </c>
      <c r="D23" s="9">
        <v>2769820</v>
      </c>
      <c r="E23" s="19" t="s">
        <v>28</v>
      </c>
      <c r="F23" s="12">
        <v>302.99210881268209</v>
      </c>
      <c r="G23" s="13" t="s">
        <v>55</v>
      </c>
      <c r="H23" s="16">
        <v>115844.47</v>
      </c>
      <c r="I23" s="12">
        <v>0</v>
      </c>
      <c r="J23" s="12">
        <f t="shared" si="0"/>
        <v>0</v>
      </c>
      <c r="K23" s="16">
        <f t="shared" si="4"/>
        <v>0</v>
      </c>
      <c r="L23" s="17"/>
      <c r="M23" s="12">
        <f t="shared" si="1"/>
        <v>302.99210881268209</v>
      </c>
    </row>
    <row r="24" spans="1:13" ht="15.75" customHeight="1" x14ac:dyDescent="0.25">
      <c r="A24" s="9">
        <f t="shared" si="5"/>
        <v>20</v>
      </c>
      <c r="B24" s="9">
        <f t="shared" si="5"/>
        <v>20</v>
      </c>
      <c r="C24" s="9">
        <v>326</v>
      </c>
      <c r="D24" s="9">
        <v>2815429</v>
      </c>
      <c r="E24" s="15" t="s">
        <v>29</v>
      </c>
      <c r="F24" s="12">
        <v>-542.45830560063075</v>
      </c>
      <c r="G24" s="13" t="s">
        <v>55</v>
      </c>
      <c r="H24" s="12">
        <v>1090.77</v>
      </c>
      <c r="I24" s="12">
        <v>0</v>
      </c>
      <c r="J24" s="12">
        <f t="shared" si="0"/>
        <v>0</v>
      </c>
      <c r="K24" s="12">
        <f t="shared" si="4"/>
        <v>0</v>
      </c>
      <c r="L24" s="14"/>
      <c r="M24" s="12">
        <f t="shared" si="1"/>
        <v>-542.45830560063075</v>
      </c>
    </row>
    <row r="25" spans="1:13" ht="18.75" customHeight="1" x14ac:dyDescent="0.25">
      <c r="A25" s="9">
        <f t="shared" si="5"/>
        <v>21</v>
      </c>
      <c r="B25" s="9">
        <f t="shared" si="5"/>
        <v>21</v>
      </c>
      <c r="C25" s="9">
        <v>345</v>
      </c>
      <c r="D25" s="9">
        <v>2807848</v>
      </c>
      <c r="E25" s="15" t="s">
        <v>30</v>
      </c>
      <c r="F25" s="12">
        <v>25.21827597358152</v>
      </c>
      <c r="G25" s="13" t="s">
        <v>55</v>
      </c>
      <c r="H25" s="12">
        <v>1855.62</v>
      </c>
      <c r="I25" s="12">
        <v>0</v>
      </c>
      <c r="J25" s="12">
        <f t="shared" si="0"/>
        <v>0</v>
      </c>
      <c r="K25" s="12">
        <f t="shared" si="4"/>
        <v>0</v>
      </c>
      <c r="L25" s="14"/>
      <c r="M25" s="12">
        <f t="shared" si="1"/>
        <v>25.21827597358152</v>
      </c>
    </row>
    <row r="26" spans="1:13" ht="18.75" customHeight="1" x14ac:dyDescent="0.25">
      <c r="A26" s="9">
        <f t="shared" si="5"/>
        <v>22</v>
      </c>
      <c r="B26" s="9">
        <f t="shared" si="5"/>
        <v>22</v>
      </c>
      <c r="C26" s="9">
        <v>348</v>
      </c>
      <c r="D26" s="9">
        <v>2598993</v>
      </c>
      <c r="E26" s="15" t="s">
        <v>31</v>
      </c>
      <c r="F26" s="12">
        <v>-89.365029697026827</v>
      </c>
      <c r="G26" s="13" t="s">
        <v>55</v>
      </c>
      <c r="H26" s="12">
        <v>62.97</v>
      </c>
      <c r="I26" s="12">
        <v>0</v>
      </c>
      <c r="J26" s="12">
        <f t="shared" si="0"/>
        <v>0</v>
      </c>
      <c r="K26" s="12">
        <f t="shared" si="4"/>
        <v>0</v>
      </c>
      <c r="L26" s="14"/>
      <c r="M26" s="12">
        <f t="shared" si="1"/>
        <v>-89.365029697026827</v>
      </c>
    </row>
    <row r="27" spans="1:13" ht="19.5" customHeight="1" x14ac:dyDescent="0.25">
      <c r="A27" s="9">
        <f t="shared" si="5"/>
        <v>23</v>
      </c>
      <c r="B27" s="9">
        <f t="shared" si="5"/>
        <v>23</v>
      </c>
      <c r="C27" s="9">
        <v>360</v>
      </c>
      <c r="D27" s="9">
        <v>2816570</v>
      </c>
      <c r="E27" s="15" t="s">
        <v>32</v>
      </c>
      <c r="F27" s="12">
        <v>73.657353117240604</v>
      </c>
      <c r="G27" s="13" t="s">
        <v>55</v>
      </c>
      <c r="H27" s="12">
        <v>23371.55</v>
      </c>
      <c r="I27" s="12">
        <v>0</v>
      </c>
      <c r="J27" s="12">
        <f t="shared" si="0"/>
        <v>0</v>
      </c>
      <c r="K27" s="12">
        <f t="shared" si="4"/>
        <v>0</v>
      </c>
      <c r="L27" s="14"/>
      <c r="M27" s="12">
        <f t="shared" si="1"/>
        <v>73.657353117240604</v>
      </c>
    </row>
    <row r="28" spans="1:13" ht="16.5" customHeight="1" x14ac:dyDescent="0.25">
      <c r="A28" s="9">
        <f t="shared" si="5"/>
        <v>24</v>
      </c>
      <c r="B28" s="9">
        <f t="shared" si="5"/>
        <v>24</v>
      </c>
      <c r="C28" s="9">
        <v>39</v>
      </c>
      <c r="D28" s="9">
        <v>3904375</v>
      </c>
      <c r="E28" s="15" t="s">
        <v>33</v>
      </c>
      <c r="F28" s="12">
        <v>-90.513108411623762</v>
      </c>
      <c r="G28" s="13" t="s">
        <v>55</v>
      </c>
      <c r="H28" s="12">
        <v>28813.22</v>
      </c>
      <c r="I28" s="12">
        <v>0</v>
      </c>
      <c r="J28" s="12">
        <f t="shared" si="0"/>
        <v>0</v>
      </c>
      <c r="K28" s="12">
        <f t="shared" si="4"/>
        <v>0</v>
      </c>
      <c r="L28" s="14"/>
      <c r="M28" s="12">
        <f t="shared" si="1"/>
        <v>-90.513108411623762</v>
      </c>
    </row>
    <row r="29" spans="1:13" ht="19.5" customHeight="1" x14ac:dyDescent="0.25">
      <c r="A29" s="9">
        <f t="shared" si="5"/>
        <v>25</v>
      </c>
      <c r="B29" s="9">
        <f t="shared" si="5"/>
        <v>25</v>
      </c>
      <c r="C29" s="9">
        <v>400</v>
      </c>
      <c r="D29" s="9">
        <v>2804906</v>
      </c>
      <c r="E29" s="15" t="s">
        <v>34</v>
      </c>
      <c r="F29" s="12">
        <v>14261.543879312245</v>
      </c>
      <c r="G29" s="13" t="s">
        <v>55</v>
      </c>
      <c r="H29" s="12">
        <v>231692.89</v>
      </c>
      <c r="I29" s="12">
        <v>3497.3700000000244</v>
      </c>
      <c r="J29" s="12">
        <f t="shared" si="0"/>
        <v>3894.5697523121075</v>
      </c>
      <c r="K29" s="12">
        <f t="shared" si="4"/>
        <v>14254.125293462313</v>
      </c>
      <c r="L29" s="14">
        <v>14300</v>
      </c>
      <c r="M29" s="12">
        <f t="shared" si="1"/>
        <v>14215.669172774557</v>
      </c>
    </row>
    <row r="30" spans="1:13" ht="18.75" customHeight="1" x14ac:dyDescent="0.25">
      <c r="A30" s="9">
        <f t="shared" si="5"/>
        <v>26</v>
      </c>
      <c r="B30" s="9">
        <f t="shared" si="5"/>
        <v>26</v>
      </c>
      <c r="C30" s="9">
        <v>405</v>
      </c>
      <c r="D30" s="9">
        <v>2806572</v>
      </c>
      <c r="E30" s="15" t="s">
        <v>35</v>
      </c>
      <c r="F30" s="12">
        <v>-134.43844588179465</v>
      </c>
      <c r="G30" s="13" t="s">
        <v>55</v>
      </c>
      <c r="H30" s="28">
        <v>9413.99</v>
      </c>
      <c r="I30" s="12">
        <v>12.149999999999636</v>
      </c>
      <c r="J30" s="12">
        <f t="shared" si="0"/>
        <v>13.529887455599596</v>
      </c>
      <c r="K30" s="12">
        <f t="shared" si="4"/>
        <v>49.519388087494519</v>
      </c>
      <c r="L30" s="14"/>
      <c r="M30" s="12">
        <f t="shared" si="1"/>
        <v>-84.91905779430013</v>
      </c>
    </row>
    <row r="31" spans="1:13" ht="19.5" customHeight="1" x14ac:dyDescent="0.25">
      <c r="A31" s="9">
        <f t="shared" si="5"/>
        <v>27</v>
      </c>
      <c r="B31" s="9">
        <f t="shared" si="5"/>
        <v>27</v>
      </c>
      <c r="C31" s="9">
        <v>41</v>
      </c>
      <c r="D31" s="9">
        <v>3887317</v>
      </c>
      <c r="E31" s="15" t="s">
        <v>36</v>
      </c>
      <c r="F31" s="12">
        <v>12.12813741496592</v>
      </c>
      <c r="G31" s="13" t="s">
        <v>55</v>
      </c>
      <c r="H31" s="12">
        <v>1285.6199999999999</v>
      </c>
      <c r="I31" s="12">
        <v>0</v>
      </c>
      <c r="J31" s="12">
        <f t="shared" si="0"/>
        <v>0</v>
      </c>
      <c r="K31" s="12">
        <f t="shared" si="4"/>
        <v>0</v>
      </c>
      <c r="L31" s="14"/>
      <c r="M31" s="12">
        <f t="shared" si="1"/>
        <v>12.12813741496592</v>
      </c>
    </row>
    <row r="32" spans="1:13" ht="21.75" customHeight="1" x14ac:dyDescent="0.25">
      <c r="A32" s="9">
        <f t="shared" si="5"/>
        <v>28</v>
      </c>
      <c r="B32" s="9">
        <f t="shared" si="5"/>
        <v>28</v>
      </c>
      <c r="C32" s="9">
        <v>42</v>
      </c>
      <c r="D32" s="9">
        <v>3886964</v>
      </c>
      <c r="E32" s="15" t="s">
        <v>37</v>
      </c>
      <c r="F32" s="12">
        <v>475.67839584362002</v>
      </c>
      <c r="G32" s="13" t="s">
        <v>55</v>
      </c>
      <c r="H32" s="12">
        <v>1661.35</v>
      </c>
      <c r="I32" s="12">
        <v>0</v>
      </c>
      <c r="J32" s="12">
        <f t="shared" si="0"/>
        <v>0</v>
      </c>
      <c r="K32" s="12">
        <f t="shared" si="4"/>
        <v>0</v>
      </c>
      <c r="L32" s="14"/>
      <c r="M32" s="12">
        <f t="shared" si="1"/>
        <v>475.67839584362002</v>
      </c>
    </row>
    <row r="33" spans="1:13" ht="19.5" customHeight="1" x14ac:dyDescent="0.25">
      <c r="A33" s="9">
        <f t="shared" si="5"/>
        <v>29</v>
      </c>
      <c r="B33" s="9">
        <f t="shared" si="5"/>
        <v>29</v>
      </c>
      <c r="C33" s="9">
        <v>91</v>
      </c>
      <c r="D33" s="9">
        <v>2802794</v>
      </c>
      <c r="E33" s="15" t="s">
        <v>38</v>
      </c>
      <c r="F33" s="12">
        <v>56.169643334698634</v>
      </c>
      <c r="G33" s="13" t="s">
        <v>55</v>
      </c>
      <c r="H33" s="28">
        <v>10072.92</v>
      </c>
      <c r="I33" s="12">
        <v>0.63999999999941792</v>
      </c>
      <c r="J33" s="12">
        <f t="shared" si="0"/>
        <v>0.7126854297593519</v>
      </c>
      <c r="K33" s="12">
        <f t="shared" si="4"/>
        <v>2.6084286729192279</v>
      </c>
      <c r="L33" s="14"/>
      <c r="M33" s="12">
        <f t="shared" si="1"/>
        <v>58.778072007617865</v>
      </c>
    </row>
    <row r="34" spans="1:13" ht="19.5" customHeight="1" x14ac:dyDescent="0.25">
      <c r="A34" s="9">
        <f t="shared" si="5"/>
        <v>30</v>
      </c>
      <c r="B34" s="9">
        <f t="shared" si="5"/>
        <v>30</v>
      </c>
      <c r="C34" s="9">
        <v>159</v>
      </c>
      <c r="D34" s="9">
        <v>3851920</v>
      </c>
      <c r="E34" s="15" t="s">
        <v>39</v>
      </c>
      <c r="F34" s="12">
        <v>183.03789888178403</v>
      </c>
      <c r="G34" s="13" t="s">
        <v>55</v>
      </c>
      <c r="H34" s="12">
        <v>315.85000000000002</v>
      </c>
      <c r="I34" s="12">
        <v>0</v>
      </c>
      <c r="J34" s="12">
        <f t="shared" si="0"/>
        <v>0</v>
      </c>
      <c r="K34" s="12">
        <f t="shared" si="4"/>
        <v>0</v>
      </c>
      <c r="L34" s="14"/>
      <c r="M34" s="12">
        <f t="shared" si="1"/>
        <v>183.03789888178403</v>
      </c>
    </row>
    <row r="35" spans="1:13" ht="19.5" customHeight="1" x14ac:dyDescent="0.25">
      <c r="A35" s="9">
        <f t="shared" si="5"/>
        <v>31</v>
      </c>
      <c r="B35" s="9">
        <f t="shared" si="5"/>
        <v>31</v>
      </c>
      <c r="C35" s="9">
        <v>88</v>
      </c>
      <c r="D35" s="9">
        <v>3288231</v>
      </c>
      <c r="E35" s="15" t="s">
        <v>40</v>
      </c>
      <c r="F35" s="12">
        <v>7032.3822275466773</v>
      </c>
      <c r="G35" s="13" t="s">
        <v>55</v>
      </c>
      <c r="H35" s="12">
        <v>35231.619999999995</v>
      </c>
      <c r="I35" s="12">
        <v>1585.5199999999968</v>
      </c>
      <c r="J35" s="12">
        <f t="shared" si="0"/>
        <v>1765.5890665516765</v>
      </c>
      <c r="K35" s="12">
        <f t="shared" si="4"/>
        <v>6462.0559835791364</v>
      </c>
      <c r="L35" s="14">
        <v>7100</v>
      </c>
      <c r="M35" s="12">
        <f t="shared" si="1"/>
        <v>6394.4382111258128</v>
      </c>
    </row>
    <row r="36" spans="1:13" ht="19.5" customHeight="1" x14ac:dyDescent="0.25">
      <c r="A36" s="9">
        <f t="shared" si="5"/>
        <v>32</v>
      </c>
      <c r="B36" s="9">
        <f t="shared" si="5"/>
        <v>32</v>
      </c>
      <c r="C36" s="9">
        <v>89</v>
      </c>
      <c r="D36" s="9">
        <v>3284556</v>
      </c>
      <c r="E36" s="15" t="s">
        <v>41</v>
      </c>
      <c r="F36" s="12">
        <v>-117.72169658441409</v>
      </c>
      <c r="G36" s="13" t="s">
        <v>55</v>
      </c>
      <c r="H36" s="12">
        <v>4585.78</v>
      </c>
      <c r="I36" s="12">
        <v>0</v>
      </c>
      <c r="J36" s="12">
        <f t="shared" si="0"/>
        <v>0</v>
      </c>
      <c r="K36" s="12">
        <f t="shared" si="4"/>
        <v>0</v>
      </c>
      <c r="L36" s="14"/>
      <c r="M36" s="12">
        <f t="shared" si="1"/>
        <v>-117.72169658441409</v>
      </c>
    </row>
    <row r="37" spans="1:13" ht="19.5" customHeight="1" x14ac:dyDescent="0.25">
      <c r="A37" s="9">
        <f t="shared" si="5"/>
        <v>33</v>
      </c>
      <c r="B37" s="9">
        <f t="shared" si="5"/>
        <v>33</v>
      </c>
      <c r="C37" s="9">
        <v>349</v>
      </c>
      <c r="D37" s="9">
        <v>2754160</v>
      </c>
      <c r="E37" s="15" t="s">
        <v>42</v>
      </c>
      <c r="F37" s="12">
        <v>-35.989062503555715</v>
      </c>
      <c r="G37" s="13" t="s">
        <v>55</v>
      </c>
      <c r="H37" s="12">
        <v>8009.43</v>
      </c>
      <c r="I37" s="12">
        <v>0</v>
      </c>
      <c r="J37" s="12">
        <f t="shared" si="0"/>
        <v>0</v>
      </c>
      <c r="K37" s="12">
        <f t="shared" si="4"/>
        <v>0</v>
      </c>
      <c r="L37" s="14"/>
      <c r="M37" s="12">
        <f t="shared" si="1"/>
        <v>-35.989062503555715</v>
      </c>
    </row>
    <row r="38" spans="1:13" ht="19.5" customHeight="1" x14ac:dyDescent="0.25">
      <c r="A38" s="9">
        <f t="shared" si="5"/>
        <v>34</v>
      </c>
      <c r="B38" s="9">
        <f t="shared" si="5"/>
        <v>34</v>
      </c>
      <c r="C38" s="9">
        <v>356</v>
      </c>
      <c r="D38" s="9">
        <v>2807715</v>
      </c>
      <c r="E38" s="15" t="s">
        <v>43</v>
      </c>
      <c r="F38" s="12">
        <v>13.60034555237657</v>
      </c>
      <c r="G38" s="13" t="s">
        <v>55</v>
      </c>
      <c r="H38" s="12">
        <v>1959.17</v>
      </c>
      <c r="I38" s="12">
        <v>17.340000000000146</v>
      </c>
      <c r="J38" s="12">
        <f t="shared" si="0"/>
        <v>19.309320862560163</v>
      </c>
      <c r="K38" s="12">
        <f t="shared" si="4"/>
        <v>70.672114356970198</v>
      </c>
      <c r="L38" s="14"/>
      <c r="M38" s="12">
        <f t="shared" si="1"/>
        <v>84.272459909346765</v>
      </c>
    </row>
    <row r="39" spans="1:13" ht="19.5" customHeight="1" x14ac:dyDescent="0.25">
      <c r="A39" s="9">
        <f t="shared" ref="A39:B42" si="6">A38+1</f>
        <v>35</v>
      </c>
      <c r="B39" s="9">
        <f t="shared" si="6"/>
        <v>35</v>
      </c>
      <c r="C39" s="9">
        <v>5</v>
      </c>
      <c r="D39" s="9">
        <v>2815470</v>
      </c>
      <c r="E39" s="15" t="s">
        <v>44</v>
      </c>
      <c r="F39" s="12">
        <v>174.07769912464107</v>
      </c>
      <c r="G39" s="13" t="s">
        <v>55</v>
      </c>
      <c r="H39" s="12">
        <v>639.99</v>
      </c>
      <c r="I39" s="12">
        <v>0</v>
      </c>
      <c r="J39" s="12">
        <f t="shared" si="0"/>
        <v>0</v>
      </c>
      <c r="K39" s="12">
        <f t="shared" si="4"/>
        <v>0</v>
      </c>
      <c r="L39" s="14"/>
      <c r="M39" s="12">
        <f t="shared" si="1"/>
        <v>174.07769912464107</v>
      </c>
    </row>
    <row r="40" spans="1:13" ht="19.5" customHeight="1" x14ac:dyDescent="0.25">
      <c r="A40" s="9">
        <f t="shared" si="6"/>
        <v>36</v>
      </c>
      <c r="B40" s="9">
        <f t="shared" si="6"/>
        <v>36</v>
      </c>
      <c r="C40" s="9">
        <v>50</v>
      </c>
      <c r="D40" s="9">
        <v>2558910</v>
      </c>
      <c r="E40" s="15" t="s">
        <v>45</v>
      </c>
      <c r="F40" s="12">
        <v>4200.1756822357775</v>
      </c>
      <c r="G40" s="13" t="s">
        <v>55</v>
      </c>
      <c r="H40" s="12">
        <v>1043.32</v>
      </c>
      <c r="I40" s="12">
        <v>0</v>
      </c>
      <c r="J40" s="12">
        <f t="shared" si="0"/>
        <v>0</v>
      </c>
      <c r="K40" s="12">
        <f t="shared" si="4"/>
        <v>0</v>
      </c>
      <c r="L40" s="14"/>
      <c r="M40" s="12">
        <f t="shared" si="1"/>
        <v>4200.1756822357775</v>
      </c>
    </row>
    <row r="41" spans="1:13" ht="19.5" customHeight="1" x14ac:dyDescent="0.25">
      <c r="A41" s="9">
        <f t="shared" si="6"/>
        <v>37</v>
      </c>
      <c r="B41" s="9">
        <f t="shared" si="6"/>
        <v>37</v>
      </c>
      <c r="C41" s="9">
        <v>53</v>
      </c>
      <c r="D41" s="9">
        <v>2815783</v>
      </c>
      <c r="E41" s="15" t="s">
        <v>46</v>
      </c>
      <c r="F41" s="12">
        <v>0.70113777581085335</v>
      </c>
      <c r="G41" s="13" t="s">
        <v>55</v>
      </c>
      <c r="H41" s="12">
        <v>1126.8599999999999</v>
      </c>
      <c r="I41" s="12">
        <v>0</v>
      </c>
      <c r="J41" s="12">
        <f t="shared" si="0"/>
        <v>0</v>
      </c>
      <c r="K41" s="12">
        <f t="shared" si="4"/>
        <v>0</v>
      </c>
      <c r="L41" s="14"/>
      <c r="M41" s="12">
        <f t="shared" si="1"/>
        <v>0.70113777581085335</v>
      </c>
    </row>
    <row r="42" spans="1:13" ht="19.5" customHeight="1" x14ac:dyDescent="0.25">
      <c r="A42" s="9">
        <f t="shared" si="6"/>
        <v>38</v>
      </c>
      <c r="B42" s="9">
        <f>B41+1</f>
        <v>38</v>
      </c>
      <c r="C42" s="9">
        <v>362</v>
      </c>
      <c r="D42" s="9">
        <v>3290557</v>
      </c>
      <c r="E42" s="15" t="s">
        <v>47</v>
      </c>
      <c r="F42" s="12">
        <v>-1060.1943447223025</v>
      </c>
      <c r="G42" s="13" t="s">
        <v>55</v>
      </c>
      <c r="H42" s="12">
        <v>288.69</v>
      </c>
      <c r="I42" s="12">
        <v>2.3500000000000227</v>
      </c>
      <c r="J42" s="12">
        <f t="shared" si="0"/>
        <v>2.6168918124000253</v>
      </c>
      <c r="K42" s="12">
        <f t="shared" si="4"/>
        <v>9.5778240333840934</v>
      </c>
      <c r="L42" s="14"/>
      <c r="M42" s="12">
        <f t="shared" si="1"/>
        <v>-1050.6165206889184</v>
      </c>
    </row>
    <row r="43" spans="1:13" ht="19.5" customHeight="1" x14ac:dyDescent="0.25">
      <c r="A43" s="9"/>
      <c r="B43" s="9">
        <f t="shared" ref="B43:B44" si="7">B42+1</f>
        <v>39</v>
      </c>
      <c r="C43" s="9">
        <v>114</v>
      </c>
      <c r="D43" s="9">
        <v>3901417</v>
      </c>
      <c r="E43" s="20" t="s">
        <v>48</v>
      </c>
      <c r="F43" s="12">
        <v>15.132800177082013</v>
      </c>
      <c r="G43" s="13" t="s">
        <v>55</v>
      </c>
      <c r="H43" s="12">
        <v>10305.57</v>
      </c>
      <c r="I43" s="12">
        <v>0</v>
      </c>
      <c r="J43" s="12">
        <f t="shared" si="0"/>
        <v>0</v>
      </c>
      <c r="K43" s="12">
        <f t="shared" si="4"/>
        <v>0</v>
      </c>
      <c r="L43" s="14"/>
      <c r="M43" s="12">
        <f t="shared" si="1"/>
        <v>15.132800177082013</v>
      </c>
    </row>
    <row r="44" spans="1:13" ht="19.5" customHeight="1" x14ac:dyDescent="0.25">
      <c r="A44" s="9"/>
      <c r="B44" s="9">
        <f t="shared" si="7"/>
        <v>40</v>
      </c>
      <c r="C44" s="9">
        <v>255</v>
      </c>
      <c r="D44" s="9">
        <v>2622325</v>
      </c>
      <c r="E44" s="20" t="s">
        <v>51</v>
      </c>
      <c r="F44" s="12">
        <v>168.23284591256871</v>
      </c>
      <c r="G44" s="13" t="s">
        <v>55</v>
      </c>
      <c r="H44" s="12">
        <v>968.44</v>
      </c>
      <c r="I44" s="12">
        <v>0</v>
      </c>
      <c r="J44" s="12">
        <f t="shared" si="0"/>
        <v>0</v>
      </c>
      <c r="K44" s="12">
        <f t="shared" si="4"/>
        <v>0</v>
      </c>
      <c r="L44" s="14"/>
      <c r="M44" s="12">
        <f t="shared" si="1"/>
        <v>168.23284591256871</v>
      </c>
    </row>
    <row r="45" spans="1:13" ht="29.25" customHeight="1" x14ac:dyDescent="0.25">
      <c r="A45" s="21"/>
      <c r="B45" s="21"/>
      <c r="C45" s="21"/>
      <c r="D45" s="21"/>
      <c r="E45" s="22" t="s">
        <v>49</v>
      </c>
      <c r="F45" s="23">
        <v>24258.809772877219</v>
      </c>
      <c r="G45" s="23">
        <f t="shared" ref="G45" si="8">SUM(G5:G44)</f>
        <v>0</v>
      </c>
      <c r="H45" s="23"/>
      <c r="I45" s="23">
        <f t="shared" ref="I45:M45" si="9">SUM(I5:I44)</f>
        <v>7543.3000000000175</v>
      </c>
      <c r="J45" s="23">
        <f>SUM(J5:J44)</f>
        <v>8400.0000036072197</v>
      </c>
      <c r="K45" s="23">
        <v>30743.999256504412</v>
      </c>
      <c r="L45" s="23">
        <f t="shared" ref="L45:M45" si="10">SUM(L5:L44)</f>
        <v>25418.239999999998</v>
      </c>
      <c r="M45" s="23">
        <f t="shared" si="10"/>
        <v>29584.579029381628</v>
      </c>
    </row>
    <row r="46" spans="1:13" ht="36" customHeight="1" x14ac:dyDescent="0.25">
      <c r="A46" s="24"/>
      <c r="B46" s="24"/>
      <c r="C46" s="24"/>
      <c r="D46" s="24"/>
      <c r="E46" s="25" t="s">
        <v>50</v>
      </c>
      <c r="F46" s="26"/>
      <c r="G46" s="26"/>
      <c r="H46" s="26"/>
      <c r="I46" s="27">
        <v>8400</v>
      </c>
      <c r="J46" s="27"/>
      <c r="K46" s="27">
        <v>30744</v>
      </c>
      <c r="L46" s="26"/>
      <c r="M46" s="26"/>
    </row>
    <row r="49" spans="8:10" x14ac:dyDescent="0.25">
      <c r="I49" s="30"/>
      <c r="J49" s="30"/>
    </row>
    <row r="53" spans="8:10" x14ac:dyDescent="0.25">
      <c r="H53" t="s">
        <v>58</v>
      </c>
    </row>
  </sheetData>
  <mergeCells count="3">
    <mergeCell ref="B3:E3"/>
    <mergeCell ref="F3:L3"/>
    <mergeCell ref="I49:J49"/>
  </mergeCells>
  <pageMargins left="0.31496062992125984" right="0.31496062992125984" top="0.94488188976377963" bottom="0.55118110236220474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2024-03-14T03:39:22Z</dcterms:modified>
</cp:coreProperties>
</file>