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2" i="1" l="1"/>
  <c r="J6" i="1"/>
  <c r="K6" i="1" s="1"/>
  <c r="J7" i="1"/>
  <c r="K7" i="1" s="1"/>
  <c r="J8" i="1"/>
  <c r="J9" i="1"/>
  <c r="K9" i="1" s="1"/>
  <c r="J10" i="1"/>
  <c r="K10" i="1" s="1"/>
  <c r="J11" i="1"/>
  <c r="K11" i="1" s="1"/>
  <c r="J12" i="1"/>
  <c r="J13" i="1"/>
  <c r="J14" i="1"/>
  <c r="K14" i="1" s="1"/>
  <c r="J15" i="1"/>
  <c r="K15" i="1" s="1"/>
  <c r="J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K43" i="1" s="1"/>
  <c r="J44" i="1"/>
  <c r="K44" i="1" s="1"/>
  <c r="J5" i="1"/>
  <c r="K13" i="1"/>
  <c r="K39" i="1"/>
  <c r="L45" i="1"/>
  <c r="G45" i="1"/>
  <c r="K16" i="1" l="1"/>
  <c r="K8" i="1"/>
  <c r="J45" i="1"/>
  <c r="I45" i="1"/>
  <c r="K5" i="1"/>
  <c r="K45" i="1" l="1"/>
  <c r="M32" i="1"/>
  <c r="M7" i="1"/>
  <c r="M10" i="1"/>
  <c r="M16" i="1"/>
  <c r="M17" i="1"/>
  <c r="M19" i="1"/>
  <c r="M20" i="1"/>
  <c r="M24" i="1"/>
  <c r="M28" i="1"/>
  <c r="M31" i="1"/>
  <c r="M33" i="1"/>
  <c r="M34" i="1"/>
  <c r="M35" i="1"/>
  <c r="M39" i="1"/>
  <c r="M40" i="1"/>
  <c r="M41" i="1"/>
  <c r="M42" i="1"/>
  <c r="M43" i="1"/>
  <c r="M6" i="1"/>
  <c r="M44" i="1"/>
  <c r="M38" i="1"/>
  <c r="M37" i="1"/>
  <c r="M36" i="1"/>
  <c r="M30" i="1"/>
  <c r="M29" i="1"/>
  <c r="M27" i="1"/>
  <c r="M26" i="1"/>
  <c r="M25" i="1"/>
  <c r="M23" i="1"/>
  <c r="M22" i="1"/>
  <c r="M21" i="1"/>
  <c r="M18" i="1"/>
  <c r="M15" i="1"/>
  <c r="M14" i="1"/>
  <c r="M13" i="1"/>
  <c r="M12" i="1"/>
  <c r="M11" i="1"/>
  <c r="M9" i="1"/>
  <c r="M8" i="1"/>
  <c r="M5" i="1"/>
  <c r="M45" i="1" l="1"/>
  <c r="F45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<sst xmlns="http://schemas.openxmlformats.org/spreadsheetml/2006/main" count="99" uniqueCount="60">
  <si>
    <t>Партнерство 1</t>
  </si>
  <si>
    <t xml:space="preserve">апрель 2022 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</si>
  <si>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</si>
  <si>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</si>
  <si>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</si>
  <si>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</si>
  <si>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дата снятия показаний</t>
  </si>
  <si>
    <t xml:space="preserve"> СуммАктЭн </t>
  </si>
  <si>
    <t>Потребление, кВт</t>
  </si>
  <si>
    <t>Сумма к оплате по тарифу 3,66 руб.</t>
  </si>
  <si>
    <t>П1 105_Парамонова Н.А.</t>
  </si>
  <si>
    <t>П1 136_Вавулин А.М.</t>
  </si>
  <si>
    <t>П1 139_Гриул М.А.</t>
  </si>
  <si>
    <t>П1 167_168_Головина О.В.</t>
  </si>
  <si>
    <t>П1 169_170 Мещерская Н.В.</t>
  </si>
  <si>
    <t>П1 204_Мистрюкова М.М.</t>
  </si>
  <si>
    <t>П1 205_Нагопетян</t>
  </si>
  <si>
    <t>П1 206_Нестерович Е.Н.</t>
  </si>
  <si>
    <t xml:space="preserve">П1 207 Нестерович А.Н. </t>
  </si>
  <si>
    <t>П1 222_Кайков Н.А.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</si>
  <si>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</si>
  <si>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</si>
  <si>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</si>
  <si>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</si>
  <si>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</si>
  <si>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</si>
  <si>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</si>
  <si>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</si>
  <si>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</si>
  <si>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П1 317_Буткевич Ю.В.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</si>
  <si>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</si>
  <si>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</si>
  <si>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</si>
  <si>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</si>
  <si>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</si>
  <si>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</si>
  <si>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</si>
  <si>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</si>
  <si>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</si>
  <si>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</si>
  <si>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</si>
  <si>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</si>
  <si>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89_Марков В.А.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</si>
  <si>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</si>
  <si>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</si>
  <si>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</si>
  <si>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</si>
  <si>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</si>
  <si>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</si>
  <si>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П1.5 114 Мамедов А.М.</t>
  </si>
  <si>
    <t>ИТОГО</t>
  </si>
  <si>
    <t>К оплате в Красноярсэнергосбыт, руб</t>
  </si>
  <si>
    <t>П1.5 255 Ромашов А.Е.</t>
  </si>
  <si>
    <t>Переплата (-)
Долг(+) 
на 01.12.2023</t>
  </si>
  <si>
    <t>ноябрь 2023</t>
  </si>
  <si>
    <t>31.12.2023</t>
  </si>
  <si>
    <t>Потребление + потери (21,18%) кВт</t>
  </si>
  <si>
    <t>Оплачено в декабре</t>
  </si>
  <si>
    <t>Переплата (-)
Долг(+) 
на 01.01.2024</t>
  </si>
  <si>
    <t>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</si>
</sst>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/>
    <xf numFmtId="0" fontId="5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4" fontId="4" fillId="7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top" wrapText="1"/>
    </xf>
    <xf numFmtId="4" fontId="7" fillId="8" borderId="3" xfId="0" applyNumberFormat="1" applyFont="1" applyFill="1" applyBorder="1" applyAlignment="1">
      <alignment vertical="top" wrapText="1"/>
    </xf>
    <xf numFmtId="4" fontId="8" fillId="9" borderId="3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center" wrapText="1"/>
    </xf>
    <xf numFmtId="4" fontId="8" fillId="9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/>
    <xf numFmtId="0" fontId="0" fillId="10" borderId="0" xfId="0" applyFill="1"/>
    <xf numFmtId="49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B7" workbookViewId="0">
      <selection activeCell="P38" sqref="P38"/>
    </sheetView>
  </sheetViews>
  <sheetFormatPr defaultRowHeight="15" x14ac:dyDescent="0.25"/>
  <cols>
    <col min="1" max="1" width="0" hidden="1" customWidth="1"/>
    <col min="2" max="2" width="7" customWidth="1"/>
    <col min="5" max="5" width="28.28515625" customWidth="1"/>
    <col min="6" max="6" width="9.85546875" customWidth="1"/>
    <col min="7" max="7" width="10.42578125" customWidth="1"/>
    <col min="8" max="8" width="11.28515625" customWidth="1"/>
    <col min="10" max="11" width="11.7109375" customWidth="1"/>
    <col min="12" max="12" width="10.7109375" customWidth="1"/>
    <col min="13" max="13" width="12.28515625" customWidth="1"/>
  </cols>
  <sheetData>
    <row r="1" spans="1:13" ht="18.75" x14ac:dyDescent="0.3">
      <c r="E1" s="1" t="s">
        <v>0</v>
      </c>
    </row>
    <row r="3" spans="1:13" ht="18.75" x14ac:dyDescent="0.3">
      <c r="A3" s="2" t="s">
        <v>1</v>
      </c>
      <c r="B3" s="3"/>
      <c r="C3" s="3"/>
      <c r="D3" s="31" t="s">
        <v>54</v>
      </c>
      <c r="E3" s="31"/>
      <c r="F3" s="30"/>
      <c r="G3" s="31" t="s">
        <v>59</v>
      </c>
      <c r="H3" s="31"/>
      <c r="I3" s="31"/>
      <c r="J3" s="31"/>
      <c r="K3" s="31"/>
      <c r="L3" s="31"/>
      <c r="M3" s="31"/>
    </row>
    <row r="4" spans="1:13" ht="76.5" customHeight="1" x14ac:dyDescent="0.25">
      <c r="A4" s="4" t="s">
        <v>2</v>
      </c>
      <c r="B4" s="4"/>
      <c r="C4" s="4" t="s">
        <v>3</v>
      </c>
      <c r="D4" s="4" t="s">
        <v>4</v>
      </c>
      <c r="E4" s="5" t="s">
        <v>5</v>
      </c>
      <c r="F4" s="6" t="s">
        <v>53</v>
      </c>
      <c r="G4" s="7" t="s">
        <v>6</v>
      </c>
      <c r="H4" s="8" t="s">
        <v>7</v>
      </c>
      <c r="I4" s="7" t="s">
        <v>8</v>
      </c>
      <c r="J4" s="7" t="s">
        <v>56</v>
      </c>
      <c r="K4" s="7" t="s">
        <v>9</v>
      </c>
      <c r="L4" s="9" t="s">
        <v>57</v>
      </c>
      <c r="M4" s="6" t="s">
        <v>58</v>
      </c>
    </row>
    <row r="5" spans="1:13" ht="21.75" customHeight="1" x14ac:dyDescent="0.25">
      <c r="A5" s="10">
        <v>1</v>
      </c>
      <c r="B5" s="11">
        <v>1</v>
      </c>
      <c r="C5" s="10">
        <v>105</v>
      </c>
      <c r="D5" s="10">
        <v>2556659</v>
      </c>
      <c r="E5" s="12" t="s">
        <v>10</v>
      </c>
      <c r="F5" s="13">
        <v>335.0190746767351</v>
      </c>
      <c r="G5" s="14" t="s">
        <v>55</v>
      </c>
      <c r="H5" s="13">
        <v>3585.72</v>
      </c>
      <c r="I5" s="13">
        <v>1.999999999998181E-2</v>
      </c>
      <c r="J5" s="13">
        <f>I5*1.211812</f>
        <v>2.4236239999977954E-2</v>
      </c>
      <c r="K5" s="13">
        <f>J5*3.66</f>
        <v>8.8704638399919322E-2</v>
      </c>
      <c r="L5" s="15"/>
      <c r="M5" s="13">
        <f>F5+K5-L5</f>
        <v>335.10777931513502</v>
      </c>
    </row>
    <row r="6" spans="1:13" ht="20.25" customHeight="1" x14ac:dyDescent="0.25">
      <c r="A6" s="10">
        <f>A5+1</f>
        <v>2</v>
      </c>
      <c r="B6" s="10">
        <v>2</v>
      </c>
      <c r="C6" s="10">
        <v>136</v>
      </c>
      <c r="D6" s="10">
        <v>2816917</v>
      </c>
      <c r="E6" s="16" t="s">
        <v>11</v>
      </c>
      <c r="F6" s="13">
        <v>18.574168510844391</v>
      </c>
      <c r="G6" s="14" t="s">
        <v>55</v>
      </c>
      <c r="H6" s="13">
        <v>27.11</v>
      </c>
      <c r="I6" s="13">
        <v>0</v>
      </c>
      <c r="J6" s="13">
        <f t="shared" ref="J6:J44" si="0">I6*1.211812</f>
        <v>0</v>
      </c>
      <c r="K6" s="13">
        <f>J6*3.66</f>
        <v>0</v>
      </c>
      <c r="L6" s="15"/>
      <c r="M6" s="13">
        <f t="shared" ref="M6:M44" si="1">F6+K6-L6</f>
        <v>18.574168510844391</v>
      </c>
    </row>
    <row r="7" spans="1:13" s="19" customFormat="1" ht="18.75" customHeight="1" x14ac:dyDescent="0.25">
      <c r="A7" s="10">
        <f t="shared" ref="A7:B22" si="2">A6+1</f>
        <v>3</v>
      </c>
      <c r="B7" s="10">
        <f>B6+1</f>
        <v>3</v>
      </c>
      <c r="C7" s="10">
        <v>139</v>
      </c>
      <c r="D7" s="10">
        <v>3294897</v>
      </c>
      <c r="E7" s="12" t="s">
        <v>12</v>
      </c>
      <c r="F7" s="13">
        <v>52.397173420388214</v>
      </c>
      <c r="G7" s="14" t="s">
        <v>55</v>
      </c>
      <c r="H7" s="17">
        <v>375.36</v>
      </c>
      <c r="I7" s="13">
        <v>2.8899999999999864</v>
      </c>
      <c r="J7" s="13">
        <f t="shared" si="0"/>
        <v>3.5021366799999831</v>
      </c>
      <c r="K7" s="13">
        <f t="shared" ref="K7:K44" si="3">J7*3.66</f>
        <v>12.817820248799938</v>
      </c>
      <c r="L7" s="18"/>
      <c r="M7" s="13">
        <f t="shared" si="1"/>
        <v>65.214993669188146</v>
      </c>
    </row>
    <row r="8" spans="1:13" ht="16.5" customHeight="1" x14ac:dyDescent="0.25">
      <c r="A8" s="10">
        <f t="shared" si="2"/>
        <v>4</v>
      </c>
      <c r="B8" s="10">
        <f t="shared" si="2"/>
        <v>4</v>
      </c>
      <c r="C8" s="10">
        <v>168</v>
      </c>
      <c r="D8" s="10">
        <v>2796956</v>
      </c>
      <c r="E8" s="16" t="s">
        <v>13</v>
      </c>
      <c r="F8" s="13">
        <v>3482.5992649408449</v>
      </c>
      <c r="G8" s="14" t="s">
        <v>55</v>
      </c>
      <c r="H8" s="13">
        <v>41635.24</v>
      </c>
      <c r="I8" s="13">
        <v>647.93999999999505</v>
      </c>
      <c r="J8" s="13">
        <f t="shared" si="0"/>
        <v>785.18146727999397</v>
      </c>
      <c r="K8" s="13">
        <f t="shared" si="3"/>
        <v>2873.7641702447781</v>
      </c>
      <c r="L8" s="15">
        <v>3482.6</v>
      </c>
      <c r="M8" s="13">
        <f t="shared" si="1"/>
        <v>2873.7634351856236</v>
      </c>
    </row>
    <row r="9" spans="1:13" ht="15" customHeight="1" x14ac:dyDescent="0.25">
      <c r="A9" s="10">
        <f t="shared" si="2"/>
        <v>5</v>
      </c>
      <c r="B9" s="10">
        <f t="shared" si="2"/>
        <v>5</v>
      </c>
      <c r="C9" s="10">
        <v>169</v>
      </c>
      <c r="D9" s="10">
        <v>2830471</v>
      </c>
      <c r="E9" s="12" t="s">
        <v>14</v>
      </c>
      <c r="F9" s="13">
        <v>-2225.2119578481856</v>
      </c>
      <c r="G9" s="14" t="s">
        <v>55</v>
      </c>
      <c r="H9" s="13">
        <v>38218.22</v>
      </c>
      <c r="I9" s="13">
        <v>360.62000000000262</v>
      </c>
      <c r="J9" s="13">
        <f t="shared" si="0"/>
        <v>437.00364344000315</v>
      </c>
      <c r="K9" s="13">
        <f t="shared" si="3"/>
        <v>1599.4333349904116</v>
      </c>
      <c r="L9" s="15"/>
      <c r="M9" s="13">
        <f t="shared" si="1"/>
        <v>-625.77862285777405</v>
      </c>
    </row>
    <row r="10" spans="1:13" ht="18" customHeight="1" x14ac:dyDescent="0.25">
      <c r="A10" s="10">
        <f t="shared" si="2"/>
        <v>6</v>
      </c>
      <c r="B10" s="10">
        <f t="shared" si="2"/>
        <v>6</v>
      </c>
      <c r="C10" s="10">
        <v>204</v>
      </c>
      <c r="D10" s="10">
        <v>2811575</v>
      </c>
      <c r="E10" s="12" t="s">
        <v>15</v>
      </c>
      <c r="F10" s="13">
        <v>4.245394391532642E-2</v>
      </c>
      <c r="G10" s="14" t="s">
        <v>55</v>
      </c>
      <c r="H10" s="13">
        <v>4746.8100000000004</v>
      </c>
      <c r="I10" s="13">
        <v>7.0000000000618456E-2</v>
      </c>
      <c r="J10" s="13">
        <f t="shared" si="0"/>
        <v>8.4826840000749443E-2</v>
      </c>
      <c r="K10" s="13">
        <f t="shared" si="3"/>
        <v>0.31046623440274296</v>
      </c>
      <c r="L10" s="15">
        <v>100</v>
      </c>
      <c r="M10" s="13">
        <f t="shared" si="1"/>
        <v>-99.647079821681928</v>
      </c>
    </row>
    <row r="11" spans="1:13" ht="16.5" customHeight="1" x14ac:dyDescent="0.25">
      <c r="A11" s="10">
        <f t="shared" si="2"/>
        <v>7</v>
      </c>
      <c r="B11" s="10">
        <f t="shared" si="2"/>
        <v>7</v>
      </c>
      <c r="C11" s="10">
        <v>205</v>
      </c>
      <c r="D11" s="10">
        <v>2804968</v>
      </c>
      <c r="E11" s="16" t="s">
        <v>16</v>
      </c>
      <c r="F11" s="13">
        <v>3.9467800320861501E-2</v>
      </c>
      <c r="G11" s="14" t="s">
        <v>55</v>
      </c>
      <c r="H11" s="13">
        <v>12308.25</v>
      </c>
      <c r="I11" s="13">
        <v>0</v>
      </c>
      <c r="J11" s="13">
        <f t="shared" si="0"/>
        <v>0</v>
      </c>
      <c r="K11" s="13">
        <f t="shared" si="3"/>
        <v>0</v>
      </c>
      <c r="L11" s="15"/>
      <c r="M11" s="13">
        <f t="shared" si="1"/>
        <v>3.9467800320861501E-2</v>
      </c>
    </row>
    <row r="12" spans="1:13" ht="18.75" customHeight="1" x14ac:dyDescent="0.25">
      <c r="A12" s="10">
        <f t="shared" si="2"/>
        <v>8</v>
      </c>
      <c r="B12" s="10">
        <f t="shared" si="2"/>
        <v>8</v>
      </c>
      <c r="C12" s="10">
        <v>206</v>
      </c>
      <c r="D12" s="10">
        <v>2753943</v>
      </c>
      <c r="E12" s="12" t="s">
        <v>17</v>
      </c>
      <c r="F12" s="13">
        <v>-65.669981631086102</v>
      </c>
      <c r="G12" s="14" t="s">
        <v>55</v>
      </c>
      <c r="H12" s="13">
        <v>10703.33</v>
      </c>
      <c r="I12" s="13">
        <v>1.0000000000218279E-2</v>
      </c>
      <c r="J12" s="13">
        <f t="shared" si="0"/>
        <v>1.2118120000264512E-2</v>
      </c>
      <c r="K12" s="13">
        <f>0.05</f>
        <v>0.05</v>
      </c>
      <c r="L12" s="15"/>
      <c r="M12" s="13">
        <f t="shared" si="1"/>
        <v>-65.619981631086105</v>
      </c>
    </row>
    <row r="13" spans="1:13" ht="21" customHeight="1" x14ac:dyDescent="0.25">
      <c r="A13" s="10">
        <f t="shared" si="2"/>
        <v>9</v>
      </c>
      <c r="B13" s="10">
        <f t="shared" si="2"/>
        <v>9</v>
      </c>
      <c r="C13" s="10">
        <v>207</v>
      </c>
      <c r="D13" s="10">
        <v>3862062</v>
      </c>
      <c r="E13" s="12" t="s">
        <v>18</v>
      </c>
      <c r="F13" s="13">
        <v>163.40748472691513</v>
      </c>
      <c r="G13" s="14" t="s">
        <v>55</v>
      </c>
      <c r="H13" s="13">
        <v>32635.87</v>
      </c>
      <c r="I13" s="13">
        <v>2.3299999999981083</v>
      </c>
      <c r="J13" s="13">
        <f t="shared" si="0"/>
        <v>2.8235219599977075</v>
      </c>
      <c r="K13" s="13">
        <f t="shared" si="3"/>
        <v>10.334090373591609</v>
      </c>
      <c r="L13" s="15"/>
      <c r="M13" s="13">
        <f t="shared" si="1"/>
        <v>173.74157510050674</v>
      </c>
    </row>
    <row r="14" spans="1:13" ht="19.5" customHeight="1" x14ac:dyDescent="0.25">
      <c r="A14" s="10">
        <f t="shared" si="2"/>
        <v>10</v>
      </c>
      <c r="B14" s="10">
        <f t="shared" si="2"/>
        <v>10</v>
      </c>
      <c r="C14" s="10">
        <v>222</v>
      </c>
      <c r="D14" s="10">
        <v>2790584</v>
      </c>
      <c r="E14" s="16" t="s">
        <v>19</v>
      </c>
      <c r="F14" s="13">
        <v>1584.4024200429315</v>
      </c>
      <c r="G14" s="14" t="s">
        <v>55</v>
      </c>
      <c r="H14" s="13">
        <v>40290.19</v>
      </c>
      <c r="I14" s="13">
        <v>504.01000000000204</v>
      </c>
      <c r="J14" s="13">
        <f t="shared" si="0"/>
        <v>610.76536612000245</v>
      </c>
      <c r="K14" s="13">
        <f t="shared" si="3"/>
        <v>2235.4012399992089</v>
      </c>
      <c r="L14" s="15">
        <v>1584.4</v>
      </c>
      <c r="M14" s="13">
        <f t="shared" si="1"/>
        <v>2235.40366004214</v>
      </c>
    </row>
    <row r="15" spans="1:13" ht="24" customHeight="1" x14ac:dyDescent="0.25">
      <c r="A15" s="10">
        <f t="shared" si="2"/>
        <v>11</v>
      </c>
      <c r="B15" s="10">
        <f t="shared" si="2"/>
        <v>11</v>
      </c>
      <c r="C15" s="10">
        <v>23</v>
      </c>
      <c r="D15" s="10">
        <v>3847696</v>
      </c>
      <c r="E15" s="12" t="s">
        <v>20</v>
      </c>
      <c r="F15" s="13">
        <v>-5066.6741077112483</v>
      </c>
      <c r="G15" s="14" t="s">
        <v>55</v>
      </c>
      <c r="H15" s="13">
        <v>6468.03</v>
      </c>
      <c r="I15" s="13">
        <v>216.65999999999985</v>
      </c>
      <c r="J15" s="13">
        <f t="shared" si="0"/>
        <v>262.55118791999979</v>
      </c>
      <c r="K15" s="13">
        <f t="shared" si="3"/>
        <v>960.93734778719931</v>
      </c>
      <c r="L15" s="15"/>
      <c r="M15" s="13">
        <f t="shared" si="1"/>
        <v>-4105.7367599240488</v>
      </c>
    </row>
    <row r="16" spans="1:13" ht="18" customHeight="1" x14ac:dyDescent="0.25">
      <c r="A16" s="10">
        <f t="shared" si="2"/>
        <v>12</v>
      </c>
      <c r="B16" s="10">
        <f t="shared" si="2"/>
        <v>12</v>
      </c>
      <c r="C16" s="10">
        <v>251</v>
      </c>
      <c r="D16" s="10">
        <v>2558921</v>
      </c>
      <c r="E16" s="16" t="s">
        <v>21</v>
      </c>
      <c r="F16" s="13">
        <v>1674.976268784957</v>
      </c>
      <c r="G16" s="14" t="s">
        <v>55</v>
      </c>
      <c r="H16" s="13">
        <v>60386.42</v>
      </c>
      <c r="I16" s="13">
        <v>561.29000000000087</v>
      </c>
      <c r="J16" s="13">
        <f t="shared" si="0"/>
        <v>680.17795748000094</v>
      </c>
      <c r="K16" s="13">
        <f t="shared" si="3"/>
        <v>2489.4513243768038</v>
      </c>
      <c r="L16" s="15">
        <v>1700</v>
      </c>
      <c r="M16" s="13">
        <f t="shared" si="1"/>
        <v>2464.4275931617613</v>
      </c>
    </row>
    <row r="17" spans="1:13" ht="18.75" customHeight="1" x14ac:dyDescent="0.25">
      <c r="A17" s="10">
        <f t="shared" si="2"/>
        <v>13</v>
      </c>
      <c r="B17" s="10">
        <f t="shared" si="2"/>
        <v>13</v>
      </c>
      <c r="C17" s="10" t="s">
        <v>22</v>
      </c>
      <c r="D17" s="10">
        <v>2815443</v>
      </c>
      <c r="E17" s="16" t="s">
        <v>23</v>
      </c>
      <c r="F17" s="13">
        <v>-196.77948011437979</v>
      </c>
      <c r="G17" s="14" t="s">
        <v>55</v>
      </c>
      <c r="H17" s="13">
        <v>4388.28</v>
      </c>
      <c r="I17" s="13">
        <v>0</v>
      </c>
      <c r="J17" s="13">
        <f t="shared" si="0"/>
        <v>0</v>
      </c>
      <c r="K17" s="13">
        <f t="shared" si="3"/>
        <v>0</v>
      </c>
      <c r="L17" s="15"/>
      <c r="M17" s="13">
        <f t="shared" si="1"/>
        <v>-196.77948011437979</v>
      </c>
    </row>
    <row r="18" spans="1:13" ht="22.5" customHeight="1" x14ac:dyDescent="0.25">
      <c r="A18" s="10">
        <f t="shared" si="2"/>
        <v>14</v>
      </c>
      <c r="B18" s="10">
        <f t="shared" si="2"/>
        <v>14</v>
      </c>
      <c r="C18" s="10">
        <v>270</v>
      </c>
      <c r="D18" s="10">
        <v>2608101</v>
      </c>
      <c r="E18" s="16" t="s">
        <v>24</v>
      </c>
      <c r="F18" s="13">
        <v>-13213.715828886114</v>
      </c>
      <c r="G18" s="14" t="s">
        <v>55</v>
      </c>
      <c r="H18" s="13">
        <v>30290.3</v>
      </c>
      <c r="I18" s="13">
        <v>619.36000000000058</v>
      </c>
      <c r="J18" s="13">
        <f t="shared" si="0"/>
        <v>750.54788032000067</v>
      </c>
      <c r="K18" s="13">
        <f t="shared" si="3"/>
        <v>2747.0052419712024</v>
      </c>
      <c r="L18" s="15"/>
      <c r="M18" s="13">
        <f t="shared" si="1"/>
        <v>-10466.710586914911</v>
      </c>
    </row>
    <row r="19" spans="1:13" ht="20.25" customHeight="1" x14ac:dyDescent="0.25">
      <c r="A19" s="10">
        <f t="shared" si="2"/>
        <v>15</v>
      </c>
      <c r="B19" s="10">
        <f t="shared" si="2"/>
        <v>15</v>
      </c>
      <c r="C19" s="10">
        <v>276</v>
      </c>
      <c r="D19" s="10">
        <v>2795352</v>
      </c>
      <c r="E19" s="16" t="s">
        <v>25</v>
      </c>
      <c r="F19" s="13">
        <v>331.5001264265934</v>
      </c>
      <c r="G19" s="14" t="s">
        <v>55</v>
      </c>
      <c r="H19" s="13">
        <v>14921.23</v>
      </c>
      <c r="I19" s="13">
        <v>0</v>
      </c>
      <c r="J19" s="13">
        <f t="shared" si="0"/>
        <v>0</v>
      </c>
      <c r="K19" s="13">
        <f t="shared" si="3"/>
        <v>0</v>
      </c>
      <c r="L19" s="15"/>
      <c r="M19" s="13">
        <f t="shared" si="1"/>
        <v>331.5001264265934</v>
      </c>
    </row>
    <row r="20" spans="1:13" ht="18.75" customHeight="1" x14ac:dyDescent="0.25">
      <c r="A20" s="10">
        <f t="shared" si="2"/>
        <v>16</v>
      </c>
      <c r="B20" s="10">
        <f t="shared" si="2"/>
        <v>16</v>
      </c>
      <c r="C20" s="10">
        <v>312</v>
      </c>
      <c r="D20" s="10">
        <v>2556448</v>
      </c>
      <c r="E20" s="16" t="s">
        <v>26</v>
      </c>
      <c r="F20" s="13">
        <v>-532.61139789122558</v>
      </c>
      <c r="G20" s="14" t="s">
        <v>55</v>
      </c>
      <c r="H20" s="13">
        <v>10038.61</v>
      </c>
      <c r="I20" s="13">
        <v>0</v>
      </c>
      <c r="J20" s="13">
        <f t="shared" si="0"/>
        <v>0</v>
      </c>
      <c r="K20" s="13">
        <f t="shared" si="3"/>
        <v>0</v>
      </c>
      <c r="L20" s="15"/>
      <c r="M20" s="13">
        <f t="shared" si="1"/>
        <v>-532.61139789122558</v>
      </c>
    </row>
    <row r="21" spans="1:13" ht="16.5" customHeight="1" x14ac:dyDescent="0.25">
      <c r="A21" s="10">
        <f t="shared" si="2"/>
        <v>17</v>
      </c>
      <c r="B21" s="10">
        <f t="shared" si="2"/>
        <v>17</v>
      </c>
      <c r="C21" s="10">
        <v>314</v>
      </c>
      <c r="D21" s="10">
        <v>3896065</v>
      </c>
      <c r="E21" s="16" t="s">
        <v>27</v>
      </c>
      <c r="F21" s="13">
        <v>916.36859301557604</v>
      </c>
      <c r="G21" s="14" t="s">
        <v>55</v>
      </c>
      <c r="H21" s="13">
        <v>1283.42</v>
      </c>
      <c r="I21" s="13">
        <v>0</v>
      </c>
      <c r="J21" s="13">
        <f t="shared" si="0"/>
        <v>0</v>
      </c>
      <c r="K21" s="13">
        <f t="shared" si="3"/>
        <v>0</v>
      </c>
      <c r="L21" s="15"/>
      <c r="M21" s="13">
        <f t="shared" si="1"/>
        <v>916.36859301557604</v>
      </c>
    </row>
    <row r="22" spans="1:13" ht="15.75" customHeight="1" x14ac:dyDescent="0.25">
      <c r="A22" s="10">
        <f t="shared" si="2"/>
        <v>18</v>
      </c>
      <c r="B22" s="10">
        <f t="shared" si="2"/>
        <v>18</v>
      </c>
      <c r="C22" s="10">
        <v>316</v>
      </c>
      <c r="D22" s="10">
        <v>2816948</v>
      </c>
      <c r="E22" s="16" t="s">
        <v>28</v>
      </c>
      <c r="F22" s="13">
        <v>-339.99958602217782</v>
      </c>
      <c r="G22" s="14" t="s">
        <v>55</v>
      </c>
      <c r="H22" s="13">
        <v>3067.5</v>
      </c>
      <c r="I22" s="13">
        <v>2.9499999999998181</v>
      </c>
      <c r="J22" s="13">
        <f t="shared" si="0"/>
        <v>3.5748453999997793</v>
      </c>
      <c r="K22" s="13">
        <f t="shared" si="3"/>
        <v>13.083934163999192</v>
      </c>
      <c r="L22" s="15"/>
      <c r="M22" s="13">
        <f t="shared" si="1"/>
        <v>-326.91565185817865</v>
      </c>
    </row>
    <row r="23" spans="1:13" s="19" customFormat="1" ht="16.5" customHeight="1" x14ac:dyDescent="0.25">
      <c r="A23" s="10">
        <f t="shared" ref="A23:B38" si="4">A22+1</f>
        <v>19</v>
      </c>
      <c r="B23" s="10">
        <f t="shared" si="4"/>
        <v>19</v>
      </c>
      <c r="C23" s="10">
        <v>317</v>
      </c>
      <c r="D23" s="10">
        <v>2769820</v>
      </c>
      <c r="E23" s="20" t="s">
        <v>29</v>
      </c>
      <c r="F23" s="17">
        <v>302.99210881268209</v>
      </c>
      <c r="G23" s="14" t="s">
        <v>55</v>
      </c>
      <c r="H23" s="17">
        <v>115844.47</v>
      </c>
      <c r="I23" s="13">
        <v>0</v>
      </c>
      <c r="J23" s="13">
        <f t="shared" si="0"/>
        <v>0</v>
      </c>
      <c r="K23" s="17">
        <f t="shared" si="3"/>
        <v>0</v>
      </c>
      <c r="L23" s="18"/>
      <c r="M23" s="13">
        <f t="shared" si="1"/>
        <v>302.99210881268209</v>
      </c>
    </row>
    <row r="24" spans="1:13" ht="15.75" customHeight="1" x14ac:dyDescent="0.25">
      <c r="A24" s="10">
        <f t="shared" si="4"/>
        <v>20</v>
      </c>
      <c r="B24" s="10">
        <f t="shared" si="4"/>
        <v>20</v>
      </c>
      <c r="C24" s="10">
        <v>326</v>
      </c>
      <c r="D24" s="10">
        <v>2815429</v>
      </c>
      <c r="E24" s="16" t="s">
        <v>30</v>
      </c>
      <c r="F24" s="13">
        <v>-542.45830560063075</v>
      </c>
      <c r="G24" s="14" t="s">
        <v>55</v>
      </c>
      <c r="H24" s="13">
        <v>1090.77</v>
      </c>
      <c r="I24" s="13">
        <v>0</v>
      </c>
      <c r="J24" s="13">
        <f t="shared" si="0"/>
        <v>0</v>
      </c>
      <c r="K24" s="13">
        <f t="shared" si="3"/>
        <v>0</v>
      </c>
      <c r="L24" s="15"/>
      <c r="M24" s="13">
        <f t="shared" si="1"/>
        <v>-542.45830560063075</v>
      </c>
    </row>
    <row r="25" spans="1:13" ht="18.75" customHeight="1" x14ac:dyDescent="0.25">
      <c r="A25" s="10">
        <f t="shared" si="4"/>
        <v>21</v>
      </c>
      <c r="B25" s="10">
        <f t="shared" si="4"/>
        <v>21</v>
      </c>
      <c r="C25" s="10">
        <v>345</v>
      </c>
      <c r="D25" s="10">
        <v>2807848</v>
      </c>
      <c r="E25" s="16" t="s">
        <v>31</v>
      </c>
      <c r="F25" s="13">
        <v>25.21827597358152</v>
      </c>
      <c r="G25" s="14" t="s">
        <v>55</v>
      </c>
      <c r="H25" s="13">
        <v>1855.62</v>
      </c>
      <c r="I25" s="13">
        <v>0</v>
      </c>
      <c r="J25" s="13">
        <f t="shared" si="0"/>
        <v>0</v>
      </c>
      <c r="K25" s="13">
        <f t="shared" si="3"/>
        <v>0</v>
      </c>
      <c r="L25" s="15"/>
      <c r="M25" s="13">
        <f t="shared" si="1"/>
        <v>25.21827597358152</v>
      </c>
    </row>
    <row r="26" spans="1:13" ht="18.75" customHeight="1" x14ac:dyDescent="0.25">
      <c r="A26" s="10">
        <f t="shared" si="4"/>
        <v>22</v>
      </c>
      <c r="B26" s="10">
        <f t="shared" si="4"/>
        <v>22</v>
      </c>
      <c r="C26" s="10">
        <v>348</v>
      </c>
      <c r="D26" s="10">
        <v>2598993</v>
      </c>
      <c r="E26" s="16" t="s">
        <v>32</v>
      </c>
      <c r="F26" s="13">
        <v>-89.365029697026827</v>
      </c>
      <c r="G26" s="14" t="s">
        <v>55</v>
      </c>
      <c r="H26" s="13">
        <v>62.97</v>
      </c>
      <c r="I26" s="13">
        <v>0</v>
      </c>
      <c r="J26" s="13">
        <f t="shared" si="0"/>
        <v>0</v>
      </c>
      <c r="K26" s="13">
        <f t="shared" si="3"/>
        <v>0</v>
      </c>
      <c r="L26" s="15"/>
      <c r="M26" s="13">
        <f t="shared" si="1"/>
        <v>-89.365029697026827</v>
      </c>
    </row>
    <row r="27" spans="1:13" ht="19.5" customHeight="1" x14ac:dyDescent="0.25">
      <c r="A27" s="10">
        <f t="shared" si="4"/>
        <v>23</v>
      </c>
      <c r="B27" s="10">
        <f t="shared" si="4"/>
        <v>23</v>
      </c>
      <c r="C27" s="10">
        <v>360</v>
      </c>
      <c r="D27" s="10">
        <v>2816570</v>
      </c>
      <c r="E27" s="16" t="s">
        <v>33</v>
      </c>
      <c r="F27" s="13">
        <v>70.375281496449645</v>
      </c>
      <c r="G27" s="14" t="s">
        <v>55</v>
      </c>
      <c r="H27" s="13">
        <v>23371.55</v>
      </c>
      <c r="I27" s="13">
        <v>0.73999999999796273</v>
      </c>
      <c r="J27" s="13">
        <f t="shared" si="0"/>
        <v>0.89674087999753116</v>
      </c>
      <c r="K27" s="13">
        <f t="shared" si="3"/>
        <v>3.2820716207909642</v>
      </c>
      <c r="L27" s="15"/>
      <c r="M27" s="13">
        <f t="shared" si="1"/>
        <v>73.657353117240604</v>
      </c>
    </row>
    <row r="28" spans="1:13" ht="16.5" customHeight="1" x14ac:dyDescent="0.25">
      <c r="A28" s="10">
        <f t="shared" si="4"/>
        <v>24</v>
      </c>
      <c r="B28" s="10">
        <f t="shared" si="4"/>
        <v>24</v>
      </c>
      <c r="C28" s="10">
        <v>39</v>
      </c>
      <c r="D28" s="10">
        <v>3904375</v>
      </c>
      <c r="E28" s="16" t="s">
        <v>34</v>
      </c>
      <c r="F28" s="13">
        <v>1209.4868915883762</v>
      </c>
      <c r="G28" s="14" t="s">
        <v>55</v>
      </c>
      <c r="H28" s="13">
        <v>28813.22</v>
      </c>
      <c r="I28" s="13">
        <v>0</v>
      </c>
      <c r="J28" s="13">
        <f t="shared" si="0"/>
        <v>0</v>
      </c>
      <c r="K28" s="13">
        <f t="shared" si="3"/>
        <v>0</v>
      </c>
      <c r="L28" s="15">
        <v>1300</v>
      </c>
      <c r="M28" s="13">
        <f t="shared" si="1"/>
        <v>-90.513108411623762</v>
      </c>
    </row>
    <row r="29" spans="1:13" ht="19.5" customHeight="1" x14ac:dyDescent="0.25">
      <c r="A29" s="10">
        <f t="shared" si="4"/>
        <v>25</v>
      </c>
      <c r="B29" s="10">
        <f t="shared" si="4"/>
        <v>25</v>
      </c>
      <c r="C29" s="10">
        <v>400</v>
      </c>
      <c r="D29" s="10">
        <v>2804906</v>
      </c>
      <c r="E29" s="16" t="s">
        <v>35</v>
      </c>
      <c r="F29" s="13">
        <v>13827.436947137125</v>
      </c>
      <c r="G29" s="14" t="s">
        <v>55</v>
      </c>
      <c r="H29" s="13">
        <v>224613.34</v>
      </c>
      <c r="I29" s="13">
        <v>3931.9499999999825</v>
      </c>
      <c r="J29" s="13">
        <f t="shared" si="0"/>
        <v>4764.784193399978</v>
      </c>
      <c r="K29" s="13">
        <f t="shared" si="3"/>
        <v>17439.11014784392</v>
      </c>
      <c r="L29" s="15">
        <v>14000</v>
      </c>
      <c r="M29" s="13">
        <f t="shared" si="1"/>
        <v>17266.547094981044</v>
      </c>
    </row>
    <row r="30" spans="1:13" ht="18.75" customHeight="1" x14ac:dyDescent="0.25">
      <c r="A30" s="10">
        <f t="shared" si="4"/>
        <v>26</v>
      </c>
      <c r="B30" s="10">
        <f t="shared" si="4"/>
        <v>26</v>
      </c>
      <c r="C30" s="10">
        <v>405</v>
      </c>
      <c r="D30" s="10">
        <v>2806572</v>
      </c>
      <c r="E30" s="16" t="s">
        <v>36</v>
      </c>
      <c r="F30" s="13">
        <v>-164.50931829939756</v>
      </c>
      <c r="G30" s="14" t="s">
        <v>55</v>
      </c>
      <c r="H30" s="29">
        <v>9401.84</v>
      </c>
      <c r="I30" s="13">
        <v>6.7800000000006548</v>
      </c>
      <c r="J30" s="13">
        <f t="shared" si="0"/>
        <v>8.2160853600007933</v>
      </c>
      <c r="K30" s="13">
        <f t="shared" si="3"/>
        <v>30.070872417602903</v>
      </c>
      <c r="L30" s="15"/>
      <c r="M30" s="13">
        <f t="shared" si="1"/>
        <v>-134.43844588179465</v>
      </c>
    </row>
    <row r="31" spans="1:13" ht="19.5" customHeight="1" x14ac:dyDescent="0.25">
      <c r="A31" s="10">
        <f t="shared" si="4"/>
        <v>27</v>
      </c>
      <c r="B31" s="10">
        <f t="shared" si="4"/>
        <v>27</v>
      </c>
      <c r="C31" s="10">
        <v>41</v>
      </c>
      <c r="D31" s="10">
        <v>3887317</v>
      </c>
      <c r="E31" s="16" t="s">
        <v>37</v>
      </c>
      <c r="F31" s="13">
        <v>12.12813741496592</v>
      </c>
      <c r="G31" s="14" t="s">
        <v>55</v>
      </c>
      <c r="H31" s="13">
        <v>1285.6199999999999</v>
      </c>
      <c r="I31" s="13">
        <v>0</v>
      </c>
      <c r="J31" s="13">
        <f t="shared" si="0"/>
        <v>0</v>
      </c>
      <c r="K31" s="13">
        <f t="shared" si="3"/>
        <v>0</v>
      </c>
      <c r="L31" s="15"/>
      <c r="M31" s="13">
        <f t="shared" si="1"/>
        <v>12.12813741496592</v>
      </c>
    </row>
    <row r="32" spans="1:13" ht="21.75" customHeight="1" x14ac:dyDescent="0.25">
      <c r="A32" s="10">
        <f t="shared" si="4"/>
        <v>28</v>
      </c>
      <c r="B32" s="10">
        <f t="shared" si="4"/>
        <v>28</v>
      </c>
      <c r="C32" s="10">
        <v>42</v>
      </c>
      <c r="D32" s="10">
        <v>3886964</v>
      </c>
      <c r="E32" s="16" t="s">
        <v>38</v>
      </c>
      <c r="F32" s="13">
        <v>475.67839584362002</v>
      </c>
      <c r="G32" s="14" t="s">
        <v>55</v>
      </c>
      <c r="H32" s="13">
        <v>1661.35</v>
      </c>
      <c r="I32" s="13">
        <v>0</v>
      </c>
      <c r="J32" s="13">
        <f t="shared" si="0"/>
        <v>0</v>
      </c>
      <c r="K32" s="13">
        <f t="shared" si="3"/>
        <v>0</v>
      </c>
      <c r="L32" s="15"/>
      <c r="M32" s="13">
        <f t="shared" si="1"/>
        <v>475.67839584362002</v>
      </c>
    </row>
    <row r="33" spans="1:13" ht="19.5" customHeight="1" x14ac:dyDescent="0.25">
      <c r="A33" s="10">
        <f t="shared" si="4"/>
        <v>29</v>
      </c>
      <c r="B33" s="10">
        <f t="shared" si="4"/>
        <v>29</v>
      </c>
      <c r="C33" s="10">
        <v>91</v>
      </c>
      <c r="D33" s="10">
        <v>2802794</v>
      </c>
      <c r="E33" s="16" t="s">
        <v>39</v>
      </c>
      <c r="F33" s="13">
        <v>56.169643334698634</v>
      </c>
      <c r="G33" s="14" t="s">
        <v>55</v>
      </c>
      <c r="H33" s="29">
        <v>10072.280000000001</v>
      </c>
      <c r="I33" s="13">
        <v>0</v>
      </c>
      <c r="J33" s="13">
        <f t="shared" si="0"/>
        <v>0</v>
      </c>
      <c r="K33" s="13">
        <f t="shared" si="3"/>
        <v>0</v>
      </c>
      <c r="L33" s="15"/>
      <c r="M33" s="13">
        <f t="shared" si="1"/>
        <v>56.169643334698634</v>
      </c>
    </row>
    <row r="34" spans="1:13" ht="19.5" customHeight="1" x14ac:dyDescent="0.25">
      <c r="A34" s="10">
        <f t="shared" si="4"/>
        <v>30</v>
      </c>
      <c r="B34" s="10">
        <f t="shared" si="4"/>
        <v>30</v>
      </c>
      <c r="C34" s="10">
        <v>159</v>
      </c>
      <c r="D34" s="10">
        <v>3851920</v>
      </c>
      <c r="E34" s="16" t="s">
        <v>40</v>
      </c>
      <c r="F34" s="13">
        <v>183.03789888178403</v>
      </c>
      <c r="G34" s="14" t="s">
        <v>55</v>
      </c>
      <c r="H34" s="13">
        <v>315.85000000000002</v>
      </c>
      <c r="I34" s="13">
        <v>0</v>
      </c>
      <c r="J34" s="13">
        <f t="shared" si="0"/>
        <v>0</v>
      </c>
      <c r="K34" s="13">
        <f t="shared" si="3"/>
        <v>0</v>
      </c>
      <c r="L34" s="15"/>
      <c r="M34" s="13">
        <f t="shared" si="1"/>
        <v>183.03789888178403</v>
      </c>
    </row>
    <row r="35" spans="1:13" ht="19.5" customHeight="1" x14ac:dyDescent="0.25">
      <c r="A35" s="10">
        <f t="shared" si="4"/>
        <v>31</v>
      </c>
      <c r="B35" s="10">
        <f t="shared" si="4"/>
        <v>31</v>
      </c>
      <c r="C35" s="10">
        <v>88</v>
      </c>
      <c r="D35" s="10">
        <v>3288231</v>
      </c>
      <c r="E35" s="16" t="s">
        <v>41</v>
      </c>
      <c r="F35" s="13">
        <v>5971.7946528250795</v>
      </c>
      <c r="G35" s="14" t="s">
        <v>55</v>
      </c>
      <c r="H35" s="13">
        <v>31846.9</v>
      </c>
      <c r="I35" s="13">
        <v>1889.5800000000017</v>
      </c>
      <c r="J35" s="13">
        <f t="shared" si="0"/>
        <v>2289.815718960002</v>
      </c>
      <c r="K35" s="13">
        <f t="shared" si="3"/>
        <v>8380.7255313936075</v>
      </c>
      <c r="L35" s="15">
        <v>6000</v>
      </c>
      <c r="M35" s="13">
        <f t="shared" si="1"/>
        <v>8352.5201842186871</v>
      </c>
    </row>
    <row r="36" spans="1:13" ht="19.5" customHeight="1" x14ac:dyDescent="0.25">
      <c r="A36" s="10">
        <f t="shared" si="4"/>
        <v>32</v>
      </c>
      <c r="B36" s="10">
        <f t="shared" si="4"/>
        <v>32</v>
      </c>
      <c r="C36" s="10">
        <v>89</v>
      </c>
      <c r="D36" s="10">
        <v>3284556</v>
      </c>
      <c r="E36" s="16" t="s">
        <v>42</v>
      </c>
      <c r="F36" s="13">
        <v>-117.72169658441409</v>
      </c>
      <c r="G36" s="14" t="s">
        <v>55</v>
      </c>
      <c r="H36" s="13">
        <v>4585.78</v>
      </c>
      <c r="I36" s="13">
        <v>0</v>
      </c>
      <c r="J36" s="13">
        <f t="shared" si="0"/>
        <v>0</v>
      </c>
      <c r="K36" s="13">
        <f t="shared" si="3"/>
        <v>0</v>
      </c>
      <c r="L36" s="15"/>
      <c r="M36" s="13">
        <f t="shared" si="1"/>
        <v>-117.72169658441409</v>
      </c>
    </row>
    <row r="37" spans="1:13" ht="19.5" customHeight="1" x14ac:dyDescent="0.25">
      <c r="A37" s="10">
        <f t="shared" si="4"/>
        <v>33</v>
      </c>
      <c r="B37" s="10">
        <f t="shared" si="4"/>
        <v>33</v>
      </c>
      <c r="C37" s="10">
        <v>349</v>
      </c>
      <c r="D37" s="10">
        <v>2754160</v>
      </c>
      <c r="E37" s="16" t="s">
        <v>43</v>
      </c>
      <c r="F37" s="13">
        <v>-36.077767141957651</v>
      </c>
      <c r="G37" s="14" t="s">
        <v>55</v>
      </c>
      <c r="H37" s="13">
        <v>8009.43</v>
      </c>
      <c r="I37" s="13">
        <v>2.0000000000436557E-2</v>
      </c>
      <c r="J37" s="13">
        <f t="shared" si="0"/>
        <v>2.4236240000529024E-2</v>
      </c>
      <c r="K37" s="13">
        <f t="shared" si="3"/>
        <v>8.8704638401936237E-2</v>
      </c>
      <c r="L37" s="15"/>
      <c r="M37" s="13">
        <f t="shared" si="1"/>
        <v>-35.989062503555715</v>
      </c>
    </row>
    <row r="38" spans="1:13" ht="19.5" customHeight="1" x14ac:dyDescent="0.25">
      <c r="A38" s="10">
        <f t="shared" si="4"/>
        <v>34</v>
      </c>
      <c r="B38" s="10">
        <f t="shared" si="4"/>
        <v>34</v>
      </c>
      <c r="C38" s="10">
        <v>356</v>
      </c>
      <c r="D38" s="10">
        <v>2807715</v>
      </c>
      <c r="E38" s="16" t="s">
        <v>44</v>
      </c>
      <c r="F38" s="13">
        <v>13.60034555237657</v>
      </c>
      <c r="G38" s="14" t="s">
        <v>55</v>
      </c>
      <c r="H38" s="13">
        <v>1941.83</v>
      </c>
      <c r="I38" s="13">
        <v>0</v>
      </c>
      <c r="J38" s="13">
        <f t="shared" si="0"/>
        <v>0</v>
      </c>
      <c r="K38" s="13">
        <f t="shared" si="3"/>
        <v>0</v>
      </c>
      <c r="L38" s="15"/>
      <c r="M38" s="13">
        <f t="shared" si="1"/>
        <v>13.60034555237657</v>
      </c>
    </row>
    <row r="39" spans="1:13" ht="19.5" customHeight="1" x14ac:dyDescent="0.25">
      <c r="A39" s="10">
        <f t="shared" ref="A39:B42" si="5">A38+1</f>
        <v>35</v>
      </c>
      <c r="B39" s="10">
        <f t="shared" si="5"/>
        <v>35</v>
      </c>
      <c r="C39" s="10">
        <v>5</v>
      </c>
      <c r="D39" s="10">
        <v>2815470</v>
      </c>
      <c r="E39" s="16" t="s">
        <v>45</v>
      </c>
      <c r="F39" s="13">
        <v>174.07769912464107</v>
      </c>
      <c r="G39" s="14" t="s">
        <v>55</v>
      </c>
      <c r="H39" s="13">
        <v>639.99</v>
      </c>
      <c r="I39" s="13">
        <v>0</v>
      </c>
      <c r="J39" s="13">
        <f t="shared" si="0"/>
        <v>0</v>
      </c>
      <c r="K39" s="13">
        <f t="shared" si="3"/>
        <v>0</v>
      </c>
      <c r="L39" s="15"/>
      <c r="M39" s="13">
        <f t="shared" si="1"/>
        <v>174.07769912464107</v>
      </c>
    </row>
    <row r="40" spans="1:13" ht="19.5" customHeight="1" x14ac:dyDescent="0.25">
      <c r="A40" s="10">
        <f t="shared" si="5"/>
        <v>36</v>
      </c>
      <c r="B40" s="10">
        <f t="shared" si="5"/>
        <v>36</v>
      </c>
      <c r="C40" s="10">
        <v>50</v>
      </c>
      <c r="D40" s="10">
        <v>2558910</v>
      </c>
      <c r="E40" s="16" t="s">
        <v>46</v>
      </c>
      <c r="F40" s="13">
        <v>4200.1756822357775</v>
      </c>
      <c r="G40" s="14" t="s">
        <v>55</v>
      </c>
      <c r="H40" s="13">
        <v>1043.32</v>
      </c>
      <c r="I40" s="13">
        <v>0</v>
      </c>
      <c r="J40" s="13">
        <f t="shared" si="0"/>
        <v>0</v>
      </c>
      <c r="K40" s="13">
        <f t="shared" si="3"/>
        <v>0</v>
      </c>
      <c r="L40" s="15"/>
      <c r="M40" s="13">
        <f t="shared" si="1"/>
        <v>4200.1756822357775</v>
      </c>
    </row>
    <row r="41" spans="1:13" ht="19.5" customHeight="1" x14ac:dyDescent="0.25">
      <c r="A41" s="10">
        <f t="shared" si="5"/>
        <v>37</v>
      </c>
      <c r="B41" s="10">
        <f t="shared" si="5"/>
        <v>37</v>
      </c>
      <c r="C41" s="10">
        <v>53</v>
      </c>
      <c r="D41" s="10">
        <v>2815783</v>
      </c>
      <c r="E41" s="16" t="s">
        <v>47</v>
      </c>
      <c r="F41" s="13">
        <v>0.65678545661089371</v>
      </c>
      <c r="G41" s="14" t="s">
        <v>55</v>
      </c>
      <c r="H41" s="13">
        <v>1126.8599999999999</v>
      </c>
      <c r="I41" s="13">
        <v>9.9999999999909051E-3</v>
      </c>
      <c r="J41" s="13">
        <f t="shared" si="0"/>
        <v>1.2118119999988977E-2</v>
      </c>
      <c r="K41" s="13">
        <f t="shared" si="3"/>
        <v>4.4352319199959661E-2</v>
      </c>
      <c r="L41" s="15"/>
      <c r="M41" s="13">
        <f t="shared" si="1"/>
        <v>0.70113777581085335</v>
      </c>
    </row>
    <row r="42" spans="1:13" ht="19.5" customHeight="1" x14ac:dyDescent="0.25">
      <c r="A42" s="10">
        <f t="shared" si="5"/>
        <v>38</v>
      </c>
      <c r="B42" s="10">
        <f>B41+1</f>
        <v>38</v>
      </c>
      <c r="C42" s="10">
        <v>362</v>
      </c>
      <c r="D42" s="10">
        <v>3290557</v>
      </c>
      <c r="E42" s="16" t="s">
        <v>48</v>
      </c>
      <c r="F42" s="13">
        <v>-1075.7576294983025</v>
      </c>
      <c r="G42" s="14" t="s">
        <v>55</v>
      </c>
      <c r="H42" s="13">
        <v>282.44</v>
      </c>
      <c r="I42" s="13">
        <v>0</v>
      </c>
      <c r="J42" s="13">
        <f t="shared" si="0"/>
        <v>0</v>
      </c>
      <c r="K42" s="13">
        <f t="shared" si="3"/>
        <v>0</v>
      </c>
      <c r="L42" s="15"/>
      <c r="M42" s="13">
        <f t="shared" si="1"/>
        <v>-1075.7576294983025</v>
      </c>
    </row>
    <row r="43" spans="1:13" ht="19.5" customHeight="1" x14ac:dyDescent="0.25">
      <c r="A43" s="10"/>
      <c r="B43" s="10">
        <f t="shared" ref="B43:B44" si="6">B42+1</f>
        <v>39</v>
      </c>
      <c r="C43" s="10">
        <v>114</v>
      </c>
      <c r="D43" s="10">
        <v>3901417</v>
      </c>
      <c r="E43" s="21" t="s">
        <v>49</v>
      </c>
      <c r="F43" s="13">
        <v>15.132800177082013</v>
      </c>
      <c r="G43" s="14" t="s">
        <v>55</v>
      </c>
      <c r="H43" s="13">
        <v>10305.57</v>
      </c>
      <c r="I43" s="13">
        <v>0</v>
      </c>
      <c r="J43" s="13">
        <f t="shared" si="0"/>
        <v>0</v>
      </c>
      <c r="K43" s="13">
        <f t="shared" si="3"/>
        <v>0</v>
      </c>
      <c r="L43" s="15"/>
      <c r="M43" s="13">
        <f t="shared" si="1"/>
        <v>15.132800177082013</v>
      </c>
    </row>
    <row r="44" spans="1:13" ht="19.5" customHeight="1" x14ac:dyDescent="0.25">
      <c r="A44" s="10"/>
      <c r="B44" s="10">
        <f t="shared" si="6"/>
        <v>40</v>
      </c>
      <c r="C44" s="10">
        <v>255</v>
      </c>
      <c r="D44" s="10">
        <v>2622325</v>
      </c>
      <c r="E44" s="21" t="s">
        <v>52</v>
      </c>
      <c r="F44" s="13">
        <v>168.23284591256871</v>
      </c>
      <c r="G44" s="14" t="s">
        <v>55</v>
      </c>
      <c r="H44" s="13">
        <v>968.44</v>
      </c>
      <c r="I44" s="13">
        <v>0</v>
      </c>
      <c r="J44" s="13">
        <f t="shared" si="0"/>
        <v>0</v>
      </c>
      <c r="K44" s="13">
        <f t="shared" si="3"/>
        <v>0</v>
      </c>
      <c r="L44" s="15"/>
      <c r="M44" s="13">
        <f t="shared" si="1"/>
        <v>168.23284591256871</v>
      </c>
    </row>
    <row r="45" spans="1:13" ht="29.25" customHeight="1" x14ac:dyDescent="0.25">
      <c r="A45" s="22"/>
      <c r="B45" s="22"/>
      <c r="C45" s="22"/>
      <c r="D45" s="22"/>
      <c r="E45" s="23" t="s">
        <v>50</v>
      </c>
      <c r="F45" s="24">
        <f t="shared" ref="F45" si="7">SUM(F5:F44)</f>
        <v>11598.968801131299</v>
      </c>
      <c r="G45" s="24">
        <f t="shared" ref="G45" si="8">SUM(G5:G44)</f>
        <v>0</v>
      </c>
      <c r="H45" s="24"/>
      <c r="I45" s="24">
        <f t="shared" ref="I45:M45" si="9">SUM(I5:I44)</f>
        <v>8747.2299999999832</v>
      </c>
      <c r="J45" s="24">
        <f t="shared" si="9"/>
        <v>10599.998280759979</v>
      </c>
      <c r="K45" s="24">
        <f t="shared" si="9"/>
        <v>38795.99935526232</v>
      </c>
      <c r="L45" s="24">
        <f t="shared" si="9"/>
        <v>28167</v>
      </c>
      <c r="M45" s="24">
        <f t="shared" si="9"/>
        <v>22227.968156393617</v>
      </c>
    </row>
    <row r="46" spans="1:13" ht="36" customHeight="1" x14ac:dyDescent="0.25">
      <c r="A46" s="25"/>
      <c r="B46" s="25"/>
      <c r="C46" s="25"/>
      <c r="D46" s="25"/>
      <c r="E46" s="26" t="s">
        <v>51</v>
      </c>
      <c r="F46" s="27"/>
      <c r="G46" s="27"/>
      <c r="H46" s="27"/>
      <c r="I46" s="28">
        <v>10600</v>
      </c>
      <c r="J46" s="28"/>
      <c r="K46" s="28">
        <v>38796</v>
      </c>
      <c r="L46" s="27"/>
      <c r="M46" s="27"/>
    </row>
  </sheetData>
  <mergeCells count="2">
    <mergeCell ref="D3:E3"/>
    <mergeCell ref="G3:M3"/>
  </mergeCells>
  <pageMargins left="0.31496062992125984" right="0.31496062992125984" top="0.94488188976377963" bottom="0.55118110236220474" header="0.31496062992125984" footer="0.31496062992125984"/>
  <pageSetup paperSize="9" scale="9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2024-01-15T01:57:00Z</dcterms:modified>
</cp:coreProperties>
</file>