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апрель" sheetId="1" r:id="rId1"/>
    <sheet name="Лист3" sheetId="3" r:id="rId2"/>
  </sheets>
  <definedNames>
    <definedName name="_xlnm._FilterDatabase" localSheetId="0" hidden="1">апрель!$A$4:$D$44</definedName>
  </definedNames>
  <calcPr calcId="145621"/>
</workbook>
</file>

<file path=xl/calcChain.xml><?xml version="1.0" encoding="utf-8"?>
<calcChain xmlns="http://schemas.openxmlformats.org/spreadsheetml/2006/main">
  <c r="I6" i="1" l="1"/>
  <c r="J6" i="1" s="1"/>
  <c r="L6" i="1" s="1"/>
  <c r="I7" i="1"/>
  <c r="J7" i="1" s="1"/>
  <c r="L7" i="1" s="1"/>
  <c r="I8" i="1"/>
  <c r="J8" i="1" s="1"/>
  <c r="I9" i="1"/>
  <c r="J9" i="1" s="1"/>
  <c r="L9" i="1" s="1"/>
  <c r="I10" i="1"/>
  <c r="J10" i="1" s="1"/>
  <c r="L10" i="1" s="1"/>
  <c r="I11" i="1"/>
  <c r="J11" i="1" s="1"/>
  <c r="L11" i="1" s="1"/>
  <c r="I12" i="1"/>
  <c r="J12" i="1" s="1"/>
  <c r="L12" i="1" s="1"/>
  <c r="I13" i="1"/>
  <c r="J13" i="1" s="1"/>
  <c r="L13" i="1" s="1"/>
  <c r="I14" i="1"/>
  <c r="J14" i="1" s="1"/>
  <c r="L14" i="1" s="1"/>
  <c r="I15" i="1"/>
  <c r="J15" i="1" s="1"/>
  <c r="L15" i="1" s="1"/>
  <c r="I16" i="1"/>
  <c r="J16" i="1" s="1"/>
  <c r="L16" i="1" s="1"/>
  <c r="I17" i="1"/>
  <c r="J17" i="1" s="1"/>
  <c r="L17" i="1" s="1"/>
  <c r="I18" i="1"/>
  <c r="J18" i="1" s="1"/>
  <c r="L18" i="1" s="1"/>
  <c r="I19" i="1"/>
  <c r="J19" i="1" s="1"/>
  <c r="L19" i="1" s="1"/>
  <c r="I20" i="1"/>
  <c r="J20" i="1" s="1"/>
  <c r="L20" i="1" s="1"/>
  <c r="I21" i="1"/>
  <c r="J21" i="1" s="1"/>
  <c r="L21" i="1" s="1"/>
  <c r="I22" i="1"/>
  <c r="J22" i="1" s="1"/>
  <c r="L22" i="1" s="1"/>
  <c r="I23" i="1"/>
  <c r="J23" i="1" s="1"/>
  <c r="L23" i="1" s="1"/>
  <c r="I24" i="1"/>
  <c r="J24" i="1" s="1"/>
  <c r="L24" i="1" s="1"/>
  <c r="I25" i="1"/>
  <c r="J25" i="1" s="1"/>
  <c r="L25" i="1" s="1"/>
  <c r="I26" i="1"/>
  <c r="J26" i="1" s="1"/>
  <c r="L26" i="1" s="1"/>
  <c r="I27" i="1"/>
  <c r="J27" i="1" s="1"/>
  <c r="L27" i="1" s="1"/>
  <c r="I28" i="1"/>
  <c r="J28" i="1" s="1"/>
  <c r="L28" i="1" s="1"/>
  <c r="I29" i="1"/>
  <c r="J29" i="1" s="1"/>
  <c r="L29" i="1" s="1"/>
  <c r="I30" i="1"/>
  <c r="J30" i="1" s="1"/>
  <c r="L30" i="1" s="1"/>
  <c r="I31" i="1"/>
  <c r="J31" i="1" s="1"/>
  <c r="L31" i="1" s="1"/>
  <c r="I32" i="1"/>
  <c r="J32" i="1" s="1"/>
  <c r="L32" i="1" s="1"/>
  <c r="I33" i="1"/>
  <c r="J33" i="1" s="1"/>
  <c r="L33" i="1" s="1"/>
  <c r="I34" i="1"/>
  <c r="J34" i="1" s="1"/>
  <c r="L34" i="1" s="1"/>
  <c r="I35" i="1"/>
  <c r="J35" i="1" s="1"/>
  <c r="L35" i="1" s="1"/>
  <c r="I36" i="1"/>
  <c r="J36" i="1" s="1"/>
  <c r="L36" i="1" s="1"/>
  <c r="I37" i="1"/>
  <c r="J37" i="1" s="1"/>
  <c r="L37" i="1" s="1"/>
  <c r="I38" i="1"/>
  <c r="J38" i="1" s="1"/>
  <c r="L38" i="1" s="1"/>
  <c r="I39" i="1"/>
  <c r="J39" i="1" s="1"/>
  <c r="L39" i="1" s="1"/>
  <c r="I40" i="1"/>
  <c r="J40" i="1" s="1"/>
  <c r="L40" i="1" s="1"/>
  <c r="I41" i="1"/>
  <c r="J41" i="1" s="1"/>
  <c r="L41" i="1" s="1"/>
  <c r="I42" i="1"/>
  <c r="J42" i="1" s="1"/>
  <c r="L42" i="1" s="1"/>
  <c r="I5" i="1"/>
  <c r="J5" i="1" s="1"/>
  <c r="L5" i="1" s="1"/>
  <c r="K43" i="1"/>
  <c r="J43" i="1" l="1"/>
  <c r="L8" i="1"/>
  <c r="I43" i="1"/>
  <c r="L43" i="1"/>
  <c r="H43" i="1"/>
  <c r="E43" i="1" l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</calcChain>
</file>

<file path=xl/sharedStrings.xml><?xml version="1.0" encoding="utf-8"?>
<sst xmlns="http://schemas.openxmlformats.org/spreadsheetml/2006/main" count="56" uniqueCount="56">
  <si>
    <t>Партнерство 1</t>
  </si>
  <si>
    <t>№ п/п</t>
  </si>
  <si>
    <t>Номер участка</t>
  </si>
  <si>
    <t xml:space="preserve">Серийный нормнр счетчика </t>
  </si>
  <si>
    <t>Наименование_Точки_Учета</t>
  </si>
  <si>
    <t>Потребление, кВт</t>
  </si>
  <si>
    <t xml:space="preserve"> СуммАктЭн </t>
  </si>
  <si>
    <t>П1 105_Парамонова Н.А.</t>
  </si>
  <si>
    <t>П1 136_Евдокимов А.Н.</t>
  </si>
  <si>
    <t>П1 139_Гриул М.А.</t>
  </si>
  <si>
    <t>П1 169_170 Мещерская Н.В.</t>
  </si>
  <si>
    <t>П1 204_Мистрюкова М.М.</t>
  </si>
  <si>
    <t>П1 205_Поротиков А.Н.</t>
  </si>
  <si>
    <t>П1 206_Нестерович Е.Н.</t>
  </si>
  <si>
    <t xml:space="preserve">П1 207 Нестерович А.Н. </t>
  </si>
  <si>
    <t>П1 23_Постолатий В.А.</t>
  </si>
  <si>
    <t>П1 251_Бухтуева М.В.</t>
  </si>
  <si>
    <t>269Б</t>
  </si>
  <si>
    <t>П1 269Б_Фокин Д.Л.</t>
  </si>
  <si>
    <t>П1 270_Макарова Е.Ю.</t>
  </si>
  <si>
    <t>П1 276_Тельнов Р.А.</t>
  </si>
  <si>
    <t>П1 312 Борисов С.А.</t>
  </si>
  <si>
    <t>П1 314_Завадский А.Н.</t>
  </si>
  <si>
    <t>П1 316_Полещук Э.В</t>
  </si>
  <si>
    <t>П1 317_Мокрушина Е.В.</t>
  </si>
  <si>
    <t>П1 326_Сукова Н.И.</t>
  </si>
  <si>
    <t>П1 345_Михасева Т.А.</t>
  </si>
  <si>
    <t>П1 348_Шилько И.П.</t>
  </si>
  <si>
    <t>П1 360_Герасимович В.П.</t>
  </si>
  <si>
    <t>П1 39_Негина Л.А.</t>
  </si>
  <si>
    <t>П1 400_Новиков В.О.</t>
  </si>
  <si>
    <t>П1 405 Коркина Е.А.</t>
  </si>
  <si>
    <t>П1 41_Виноградова Т.Д.</t>
  </si>
  <si>
    <t>П1 42_Яковлев В.Г.</t>
  </si>
  <si>
    <t>П1 91_Тихонов Е.В.</t>
  </si>
  <si>
    <t>П1.2 159_Романова О.А.</t>
  </si>
  <si>
    <t>П1.2 88_Григорьев А.С.</t>
  </si>
  <si>
    <t>П1.3 349_Бойко А.В.</t>
  </si>
  <si>
    <t>П1.3 356_Волкова О.В.</t>
  </si>
  <si>
    <t>П1.3 5_Елисеева Т.К.</t>
  </si>
  <si>
    <t>П1.3 50_Коваленко В.Е.</t>
  </si>
  <si>
    <t>П1.3 53_Процыкова М.А.</t>
  </si>
  <si>
    <t>П1.4 362_Будников В.Т.</t>
  </si>
  <si>
    <t>ИТОГО</t>
  </si>
  <si>
    <t>дата снятия показаний</t>
  </si>
  <si>
    <t>П1 222_Кайков Н.А.</t>
  </si>
  <si>
    <t xml:space="preserve">апрель 2022 </t>
  </si>
  <si>
    <t>П1 167_168_Головина О.В.</t>
  </si>
  <si>
    <t>К оплате в Красноярсэнергосбыт, руб</t>
  </si>
  <si>
    <t>П1.2 89_Марков В.А.</t>
  </si>
  <si>
    <t>Сумма к оплате по тарифу 3,66 руб.</t>
  </si>
  <si>
    <t>Переплата (-)
Долг(+) 
на 01.05.2023</t>
  </si>
  <si>
    <t>Переплата (-)
Долг(+) 
на 01.06.2023</t>
  </si>
  <si>
    <t>Потребление + потери (+6,32%) кВт</t>
  </si>
  <si>
    <t>Оплачено в мае</t>
  </si>
  <si>
    <t>май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</si>
</sst>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4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b/>
      <sz val="12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ABF8F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top" wrapText="1"/>
    </xf>
    <xf numFmtId="0" fontId="0" fillId="0" borderId="0" xfId="0" applyAlignment="1">
      <alignment vertical="center"/>
    </xf>
    <xf numFmtId="4" fontId="3" fillId="6" borderId="2" xfId="0" applyNumberFormat="1" applyFont="1" applyFill="1" applyBorder="1" applyAlignment="1">
      <alignment vertical="center"/>
    </xf>
    <xf numFmtId="0" fontId="2" fillId="4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4" fontId="0" fillId="0" borderId="2" xfId="0" applyNumberFormat="1" applyBorder="1"/>
    <xf numFmtId="49" fontId="1" fillId="2" borderId="5" xfId="0" applyNumberFormat="1" applyFont="1" applyFill="1" applyBorder="1" applyAlignment="1"/>
    <xf numFmtId="0" fontId="7" fillId="0" borderId="1" xfId="0" applyFont="1" applyBorder="1" applyAlignment="1">
      <alignment horizontal="center"/>
    </xf>
    <xf numFmtId="14" fontId="0" fillId="0" borderId="2" xfId="0" applyNumberFormat="1" applyBorder="1"/>
    <xf numFmtId="4" fontId="9" fillId="6" borderId="2" xfId="0" applyNumberFormat="1" applyFont="1" applyFill="1" applyBorder="1" applyAlignment="1">
      <alignment vertical="center"/>
    </xf>
    <xf numFmtId="0" fontId="6" fillId="7" borderId="4" xfId="0" applyFont="1" applyFill="1" applyBorder="1" applyAlignment="1">
      <alignment vertical="center" wrapText="1"/>
    </xf>
    <xf numFmtId="4" fontId="2" fillId="3" borderId="3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4" fontId="0" fillId="0" borderId="2" xfId="0" applyNumberFormat="1" applyBorder="1" applyAlignment="1">
      <alignment vertical="center"/>
    </xf>
    <xf numFmtId="4" fontId="5" fillId="8" borderId="2" xfId="0" applyNumberFormat="1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vertical="center" wrapText="1"/>
    </xf>
    <xf numFmtId="0" fontId="0" fillId="10" borderId="2" xfId="0" applyFill="1" applyBorder="1" applyAlignment="1">
      <alignment vertical="center"/>
    </xf>
    <xf numFmtId="3" fontId="0" fillId="10" borderId="2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49" fontId="8" fillId="9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tabSelected="1" topLeftCell="B1" workbookViewId="0">
      <selection activeCell="L12" sqref="L12"/>
    </sheetView>
  </sheetViews>
  <sheetFormatPr defaultRowHeight="15" x14ac:dyDescent="0.25"/>
  <cols>
    <col min="1" max="1" width="0" hidden="1" customWidth="1"/>
    <col min="4" max="4" width="30.140625" customWidth="1"/>
    <col min="5" max="5" width="9.28515625" bestFit="1" customWidth="1"/>
    <col min="6" max="6" width="11.140625" customWidth="1"/>
    <col min="7" max="7" width="11.28515625" customWidth="1"/>
    <col min="12" max="12" width="10.7109375" customWidth="1"/>
  </cols>
  <sheetData>
    <row r="1" spans="1:12" ht="18.75" x14ac:dyDescent="0.3">
      <c r="D1" s="13" t="s">
        <v>0</v>
      </c>
    </row>
    <row r="3" spans="1:12" ht="23.25" x14ac:dyDescent="0.35">
      <c r="A3" s="12" t="s">
        <v>46</v>
      </c>
      <c r="B3" s="25" t="s">
        <v>55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63.75" x14ac:dyDescent="0.25">
      <c r="A4" s="1" t="s">
        <v>1</v>
      </c>
      <c r="B4" s="1" t="s">
        <v>2</v>
      </c>
      <c r="C4" s="1" t="s">
        <v>3</v>
      </c>
      <c r="D4" s="2" t="s">
        <v>4</v>
      </c>
      <c r="E4" s="18" t="s">
        <v>51</v>
      </c>
      <c r="F4" s="9" t="s">
        <v>44</v>
      </c>
      <c r="G4" s="8" t="s">
        <v>6</v>
      </c>
      <c r="H4" s="9" t="s">
        <v>5</v>
      </c>
      <c r="I4" s="17" t="s">
        <v>53</v>
      </c>
      <c r="J4" s="17" t="s">
        <v>50</v>
      </c>
      <c r="K4" s="10" t="s">
        <v>54</v>
      </c>
      <c r="L4" s="18" t="s">
        <v>52</v>
      </c>
    </row>
    <row r="5" spans="1:12" ht="21.75" customHeight="1" x14ac:dyDescent="0.25">
      <c r="A5" s="3">
        <v>1</v>
      </c>
      <c r="B5" s="3">
        <v>105</v>
      </c>
      <c r="C5" s="3">
        <v>2556659</v>
      </c>
      <c r="D5" s="4" t="s">
        <v>7</v>
      </c>
      <c r="E5" s="11">
        <v>-24.392846556326379</v>
      </c>
      <c r="F5" s="14">
        <v>45077</v>
      </c>
      <c r="G5" s="11">
        <v>3282.48</v>
      </c>
      <c r="H5" s="11">
        <v>19.409999999999854</v>
      </c>
      <c r="I5" s="11">
        <f>H5*1.063204941</f>
        <v>20.636807904809846</v>
      </c>
      <c r="J5" s="11">
        <f>I5*3.66</f>
        <v>75.530716931604033</v>
      </c>
      <c r="K5" s="11"/>
      <c r="L5" s="11">
        <f>E5+J5-K5</f>
        <v>51.137870375277657</v>
      </c>
    </row>
    <row r="6" spans="1:12" ht="20.25" customHeight="1" x14ac:dyDescent="0.25">
      <c r="A6" s="3">
        <f>A5+1</f>
        <v>2</v>
      </c>
      <c r="B6" s="3">
        <v>136</v>
      </c>
      <c r="C6" s="3">
        <v>2816917</v>
      </c>
      <c r="D6" s="5" t="s">
        <v>8</v>
      </c>
      <c r="E6" s="11">
        <v>10.557727388582448</v>
      </c>
      <c r="F6" s="14">
        <v>45077</v>
      </c>
      <c r="G6" s="11">
        <v>25.22</v>
      </c>
      <c r="H6" s="11">
        <v>9.9999999999980105E-3</v>
      </c>
      <c r="I6" s="11">
        <f t="shared" ref="I6:I42" si="0">H6*1.063204941</f>
        <v>1.0632049409997884E-2</v>
      </c>
      <c r="J6" s="11">
        <f t="shared" ref="J6:J42" si="1">I6*3.66</f>
        <v>3.8913300840592253E-2</v>
      </c>
      <c r="K6" s="11"/>
      <c r="L6" s="11">
        <f t="shared" ref="L6:L42" si="2">E6+J6-K6</f>
        <v>10.59664068942304</v>
      </c>
    </row>
    <row r="7" spans="1:12" s="6" customFormat="1" ht="18.75" customHeight="1" x14ac:dyDescent="0.25">
      <c r="A7" s="3">
        <f t="shared" ref="A7:A42" si="3">A6+1</f>
        <v>3</v>
      </c>
      <c r="B7" s="3">
        <v>139</v>
      </c>
      <c r="C7" s="3">
        <v>3294897</v>
      </c>
      <c r="D7" s="4" t="s">
        <v>9</v>
      </c>
      <c r="E7" s="11">
        <v>333.26767823618934</v>
      </c>
      <c r="F7" s="14">
        <v>45077</v>
      </c>
      <c r="G7" s="19">
        <v>230.41</v>
      </c>
      <c r="H7" s="11">
        <v>30.680000000000007</v>
      </c>
      <c r="I7" s="11">
        <f t="shared" si="0"/>
        <v>32.619127589880009</v>
      </c>
      <c r="J7" s="11">
        <f t="shared" si="1"/>
        <v>119.38600697896084</v>
      </c>
      <c r="K7" s="19"/>
      <c r="L7" s="11">
        <f t="shared" si="2"/>
        <v>452.65368521515018</v>
      </c>
    </row>
    <row r="8" spans="1:12" ht="16.5" customHeight="1" x14ac:dyDescent="0.25">
      <c r="A8" s="3">
        <f t="shared" si="3"/>
        <v>4</v>
      </c>
      <c r="B8" s="3">
        <v>168</v>
      </c>
      <c r="C8" s="3">
        <v>2796956</v>
      </c>
      <c r="D8" s="5" t="s">
        <v>47</v>
      </c>
      <c r="E8" s="11">
        <v>4036.790203690467</v>
      </c>
      <c r="F8" s="14">
        <v>45077</v>
      </c>
      <c r="G8" s="11">
        <v>36561.53</v>
      </c>
      <c r="H8" s="11">
        <v>1026.0599999999977</v>
      </c>
      <c r="I8" s="11">
        <f t="shared" si="0"/>
        <v>1090.9120617624574</v>
      </c>
      <c r="J8" s="11">
        <f t="shared" si="1"/>
        <v>3992.738146050594</v>
      </c>
      <c r="K8" s="11">
        <v>4036.79</v>
      </c>
      <c r="L8" s="11">
        <f t="shared" si="2"/>
        <v>3992.738349741061</v>
      </c>
    </row>
    <row r="9" spans="1:12" ht="15" customHeight="1" x14ac:dyDescent="0.25">
      <c r="A9" s="3">
        <f t="shared" si="3"/>
        <v>5</v>
      </c>
      <c r="B9" s="3">
        <v>169</v>
      </c>
      <c r="C9" s="3">
        <v>2830471</v>
      </c>
      <c r="D9" s="4" t="s">
        <v>10</v>
      </c>
      <c r="E9" s="11">
        <v>2115.6897714506285</v>
      </c>
      <c r="F9" s="14">
        <v>45077</v>
      </c>
      <c r="G9" s="11">
        <v>36112.44</v>
      </c>
      <c r="H9" s="11">
        <v>327.45000000000437</v>
      </c>
      <c r="I9" s="11">
        <f t="shared" si="0"/>
        <v>348.14645793045463</v>
      </c>
      <c r="J9" s="11">
        <f t="shared" si="1"/>
        <v>1274.2160360254641</v>
      </c>
      <c r="K9" s="11"/>
      <c r="L9" s="11">
        <f t="shared" si="2"/>
        <v>3389.9058074760924</v>
      </c>
    </row>
    <row r="10" spans="1:12" ht="18" customHeight="1" x14ac:dyDescent="0.25">
      <c r="A10" s="3">
        <f t="shared" si="3"/>
        <v>6</v>
      </c>
      <c r="B10" s="3">
        <v>204</v>
      </c>
      <c r="C10" s="3">
        <v>2811575</v>
      </c>
      <c r="D10" s="4" t="s">
        <v>11</v>
      </c>
      <c r="E10" s="11">
        <v>0.20527583059635804</v>
      </c>
      <c r="F10" s="14">
        <v>45077</v>
      </c>
      <c r="G10" s="11">
        <v>4630.43</v>
      </c>
      <c r="H10" s="11">
        <v>11.190000000000509</v>
      </c>
      <c r="I10" s="11">
        <f t="shared" si="0"/>
        <v>11.897263289790541</v>
      </c>
      <c r="J10" s="11">
        <f t="shared" si="1"/>
        <v>43.543983640633378</v>
      </c>
      <c r="K10" s="11"/>
      <c r="L10" s="11">
        <f t="shared" si="2"/>
        <v>43.749259471229735</v>
      </c>
    </row>
    <row r="11" spans="1:12" ht="16.5" customHeight="1" x14ac:dyDescent="0.25">
      <c r="A11" s="3">
        <f t="shared" si="3"/>
        <v>7</v>
      </c>
      <c r="B11" s="3">
        <v>205</v>
      </c>
      <c r="C11" s="3">
        <v>2804968</v>
      </c>
      <c r="D11" s="5" t="s">
        <v>12</v>
      </c>
      <c r="E11" s="11">
        <v>1.9463075087742254E-3</v>
      </c>
      <c r="F11" s="14">
        <v>45077</v>
      </c>
      <c r="G11" s="11">
        <v>12308.24</v>
      </c>
      <c r="H11" s="11">
        <v>0</v>
      </c>
      <c r="I11" s="11">
        <f t="shared" si="0"/>
        <v>0</v>
      </c>
      <c r="J11" s="11">
        <f t="shared" si="1"/>
        <v>0</v>
      </c>
      <c r="K11" s="11"/>
      <c r="L11" s="11">
        <f t="shared" si="2"/>
        <v>1.9463075087742254E-3</v>
      </c>
    </row>
    <row r="12" spans="1:12" ht="18.75" customHeight="1" x14ac:dyDescent="0.25">
      <c r="A12" s="3">
        <f t="shared" si="3"/>
        <v>8</v>
      </c>
      <c r="B12" s="3">
        <v>206</v>
      </c>
      <c r="C12" s="3">
        <v>2753943</v>
      </c>
      <c r="D12" s="4" t="s">
        <v>13</v>
      </c>
      <c r="E12" s="11">
        <v>-100.55135279139552</v>
      </c>
      <c r="F12" s="14">
        <v>45077</v>
      </c>
      <c r="G12" s="11">
        <v>8884.4599999999991</v>
      </c>
      <c r="H12" s="11">
        <v>310.25</v>
      </c>
      <c r="I12" s="11">
        <f t="shared" si="0"/>
        <v>329.85933294525</v>
      </c>
      <c r="J12" s="11">
        <f t="shared" si="1"/>
        <v>1207.285158579615</v>
      </c>
      <c r="K12" s="11"/>
      <c r="L12" s="11">
        <f t="shared" si="2"/>
        <v>1106.7338057882193</v>
      </c>
    </row>
    <row r="13" spans="1:12" ht="21" customHeight="1" x14ac:dyDescent="0.25">
      <c r="A13" s="3">
        <f t="shared" si="3"/>
        <v>9</v>
      </c>
      <c r="B13" s="3">
        <v>207</v>
      </c>
      <c r="C13" s="3">
        <v>3862062</v>
      </c>
      <c r="D13" s="4" t="s">
        <v>14</v>
      </c>
      <c r="E13" s="11">
        <v>-13.366737770618098</v>
      </c>
      <c r="F13" s="14">
        <v>45077</v>
      </c>
      <c r="G13" s="11">
        <v>32146.39</v>
      </c>
      <c r="H13" s="11">
        <v>10.299999999999272</v>
      </c>
      <c r="I13" s="11">
        <f t="shared" si="0"/>
        <v>10.951010892299227</v>
      </c>
      <c r="J13" s="11">
        <f t="shared" si="1"/>
        <v>40.08069986581517</v>
      </c>
      <c r="K13" s="11"/>
      <c r="L13" s="11">
        <f t="shared" si="2"/>
        <v>26.713962095197072</v>
      </c>
    </row>
    <row r="14" spans="1:12" ht="19.5" customHeight="1" x14ac:dyDescent="0.25">
      <c r="A14" s="3">
        <f t="shared" si="3"/>
        <v>10</v>
      </c>
      <c r="B14" s="3">
        <v>222</v>
      </c>
      <c r="C14" s="3">
        <v>2790584</v>
      </c>
      <c r="D14" s="5" t="s">
        <v>45</v>
      </c>
      <c r="E14" s="11">
        <v>1623.8542806940025</v>
      </c>
      <c r="F14" s="14">
        <v>45077</v>
      </c>
      <c r="G14" s="11">
        <v>37722.730000000003</v>
      </c>
      <c r="H14" s="11">
        <v>610.59000000000378</v>
      </c>
      <c r="I14" s="11">
        <f t="shared" si="0"/>
        <v>649.18230492519399</v>
      </c>
      <c r="J14" s="11">
        <f t="shared" si="1"/>
        <v>2376.0072360262102</v>
      </c>
      <c r="K14" s="11">
        <v>1623.85</v>
      </c>
      <c r="L14" s="11">
        <f t="shared" si="2"/>
        <v>2376.0115167202125</v>
      </c>
    </row>
    <row r="15" spans="1:12" ht="19.5" customHeight="1" x14ac:dyDescent="0.25">
      <c r="A15" s="3">
        <f t="shared" si="3"/>
        <v>11</v>
      </c>
      <c r="B15" s="3">
        <v>23</v>
      </c>
      <c r="C15" s="3">
        <v>3847696</v>
      </c>
      <c r="D15" s="4" t="s">
        <v>15</v>
      </c>
      <c r="E15" s="11">
        <v>2999.1627831414767</v>
      </c>
      <c r="F15" s="14">
        <v>45077</v>
      </c>
      <c r="G15" s="11">
        <v>4699.72</v>
      </c>
      <c r="H15" s="11">
        <v>230.22000000000025</v>
      </c>
      <c r="I15" s="11">
        <f t="shared" si="0"/>
        <v>244.77104151702025</v>
      </c>
      <c r="J15" s="11">
        <f t="shared" si="1"/>
        <v>895.8620119522941</v>
      </c>
      <c r="K15" s="11">
        <v>5500</v>
      </c>
      <c r="L15" s="11">
        <f t="shared" si="2"/>
        <v>-1604.975204906229</v>
      </c>
    </row>
    <row r="16" spans="1:12" ht="18" customHeight="1" x14ac:dyDescent="0.25">
      <c r="A16" s="3">
        <f t="shared" si="3"/>
        <v>12</v>
      </c>
      <c r="B16" s="3">
        <v>251</v>
      </c>
      <c r="C16" s="3">
        <v>2558921</v>
      </c>
      <c r="D16" s="5" t="s">
        <v>16</v>
      </c>
      <c r="E16" s="11">
        <v>-1162.5281294377492</v>
      </c>
      <c r="F16" s="14">
        <v>45077</v>
      </c>
      <c r="G16" s="11">
        <v>56488.21</v>
      </c>
      <c r="H16" s="11">
        <v>435.94000000000233</v>
      </c>
      <c r="I16" s="11">
        <f t="shared" si="0"/>
        <v>463.49356197954245</v>
      </c>
      <c r="J16" s="11">
        <f t="shared" si="1"/>
        <v>1696.3864368451254</v>
      </c>
      <c r="K16" s="11"/>
      <c r="L16" s="11">
        <f t="shared" si="2"/>
        <v>533.85830740737629</v>
      </c>
    </row>
    <row r="17" spans="1:12" ht="18.75" customHeight="1" x14ac:dyDescent="0.25">
      <c r="A17" s="3">
        <f t="shared" si="3"/>
        <v>13</v>
      </c>
      <c r="B17" s="3" t="s">
        <v>17</v>
      </c>
      <c r="C17" s="3">
        <v>2815443</v>
      </c>
      <c r="D17" s="5" t="s">
        <v>18</v>
      </c>
      <c r="E17" s="11">
        <v>-36.352264312248138</v>
      </c>
      <c r="F17" s="14">
        <v>45077</v>
      </c>
      <c r="G17" s="11">
        <v>3697.19</v>
      </c>
      <c r="H17" s="11">
        <v>58.119999999999891</v>
      </c>
      <c r="I17" s="11">
        <f t="shared" si="0"/>
        <v>61.793471170919879</v>
      </c>
      <c r="J17" s="11">
        <f t="shared" si="1"/>
        <v>226.16410448556678</v>
      </c>
      <c r="K17" s="11">
        <v>1000</v>
      </c>
      <c r="L17" s="11">
        <f t="shared" si="2"/>
        <v>-810.18815982668139</v>
      </c>
    </row>
    <row r="18" spans="1:12" ht="22.5" customHeight="1" x14ac:dyDescent="0.25">
      <c r="A18" s="3">
        <f t="shared" si="3"/>
        <v>14</v>
      </c>
      <c r="B18" s="3">
        <v>270</v>
      </c>
      <c r="C18" s="3">
        <v>2608101</v>
      </c>
      <c r="D18" s="5" t="s">
        <v>19</v>
      </c>
      <c r="E18" s="11">
        <v>-1303.9420560653971</v>
      </c>
      <c r="F18" s="14">
        <v>45077</v>
      </c>
      <c r="G18" s="11">
        <v>28013.48</v>
      </c>
      <c r="H18" s="11">
        <v>539.06999999999971</v>
      </c>
      <c r="I18" s="11">
        <f t="shared" si="0"/>
        <v>573.14188754486963</v>
      </c>
      <c r="J18" s="11">
        <f t="shared" si="1"/>
        <v>2097.6993084142227</v>
      </c>
      <c r="K18" s="11"/>
      <c r="L18" s="11">
        <f t="shared" si="2"/>
        <v>793.75725234882566</v>
      </c>
    </row>
    <row r="19" spans="1:12" ht="20.25" customHeight="1" x14ac:dyDescent="0.25">
      <c r="A19" s="3">
        <f t="shared" si="3"/>
        <v>15</v>
      </c>
      <c r="B19" s="3">
        <v>276</v>
      </c>
      <c r="C19" s="3">
        <v>2795352</v>
      </c>
      <c r="D19" s="5" t="s">
        <v>20</v>
      </c>
      <c r="E19" s="11">
        <v>286.3417683886114</v>
      </c>
      <c r="F19" s="14">
        <v>45077</v>
      </c>
      <c r="G19" s="11">
        <v>14704.38</v>
      </c>
      <c r="H19" s="11">
        <v>21.729999999999563</v>
      </c>
      <c r="I19" s="11">
        <f t="shared" si="0"/>
        <v>23.103443367929536</v>
      </c>
      <c r="J19" s="11">
        <f t="shared" si="1"/>
        <v>84.558602726622112</v>
      </c>
      <c r="K19" s="11"/>
      <c r="L19" s="11">
        <f t="shared" si="2"/>
        <v>370.9003711152335</v>
      </c>
    </row>
    <row r="20" spans="1:12" ht="18.75" customHeight="1" x14ac:dyDescent="0.25">
      <c r="A20" s="3">
        <f t="shared" si="3"/>
        <v>16</v>
      </c>
      <c r="B20" s="3">
        <v>312</v>
      </c>
      <c r="C20" s="3">
        <v>2556448</v>
      </c>
      <c r="D20" s="5" t="s">
        <v>21</v>
      </c>
      <c r="E20" s="11">
        <v>-278.34569512326317</v>
      </c>
      <c r="F20" s="14">
        <v>45077</v>
      </c>
      <c r="G20" s="11">
        <v>9301.4</v>
      </c>
      <c r="H20" s="11">
        <v>180.36999999999898</v>
      </c>
      <c r="I20" s="11">
        <f t="shared" si="0"/>
        <v>191.7702752081689</v>
      </c>
      <c r="J20" s="11">
        <f t="shared" si="1"/>
        <v>701.87920726189816</v>
      </c>
      <c r="K20" s="11">
        <v>1000</v>
      </c>
      <c r="L20" s="11">
        <f t="shared" si="2"/>
        <v>-576.46648786136507</v>
      </c>
    </row>
    <row r="21" spans="1:12" ht="16.5" customHeight="1" x14ac:dyDescent="0.25">
      <c r="A21" s="3">
        <f t="shared" si="3"/>
        <v>17</v>
      </c>
      <c r="B21" s="3">
        <v>314</v>
      </c>
      <c r="C21" s="3">
        <v>3896065</v>
      </c>
      <c r="D21" s="5" t="s">
        <v>22</v>
      </c>
      <c r="E21" s="11">
        <v>87.306397288499625</v>
      </c>
      <c r="F21" s="14">
        <v>45077</v>
      </c>
      <c r="G21" s="11">
        <v>1070.8800000000001</v>
      </c>
      <c r="H21" s="11">
        <v>33.210000000000036</v>
      </c>
      <c r="I21" s="11">
        <f t="shared" si="0"/>
        <v>35.309036090610036</v>
      </c>
      <c r="J21" s="11">
        <f t="shared" si="1"/>
        <v>129.23107209163274</v>
      </c>
      <c r="K21" s="11">
        <v>200</v>
      </c>
      <c r="L21" s="11">
        <f t="shared" si="2"/>
        <v>16.537469380132364</v>
      </c>
    </row>
    <row r="22" spans="1:12" ht="15.75" customHeight="1" x14ac:dyDescent="0.25">
      <c r="A22" s="3">
        <f t="shared" si="3"/>
        <v>18</v>
      </c>
      <c r="B22" s="3">
        <v>316</v>
      </c>
      <c r="C22" s="3">
        <v>2816948</v>
      </c>
      <c r="D22" s="5" t="s">
        <v>23</v>
      </c>
      <c r="E22" s="11">
        <v>-272.35849757052898</v>
      </c>
      <c r="F22" s="14">
        <v>45077</v>
      </c>
      <c r="G22" s="11">
        <v>2796.51</v>
      </c>
      <c r="H22" s="11">
        <v>76.180000000000291</v>
      </c>
      <c r="I22" s="11">
        <f t="shared" si="0"/>
        <v>80.994952405380303</v>
      </c>
      <c r="J22" s="11">
        <f t="shared" si="1"/>
        <v>296.44152580369195</v>
      </c>
      <c r="K22" s="11">
        <v>1500</v>
      </c>
      <c r="L22" s="11">
        <f t="shared" si="2"/>
        <v>-1475.9169717668369</v>
      </c>
    </row>
    <row r="23" spans="1:12" s="6" customFormat="1" ht="17.25" customHeight="1" x14ac:dyDescent="0.25">
      <c r="A23" s="3">
        <f t="shared" si="3"/>
        <v>19</v>
      </c>
      <c r="B23" s="3">
        <v>317</v>
      </c>
      <c r="C23" s="3">
        <v>2769820</v>
      </c>
      <c r="D23" s="4" t="s">
        <v>24</v>
      </c>
      <c r="E23" s="11">
        <v>2845.2352511257341</v>
      </c>
      <c r="F23" s="14">
        <v>45077</v>
      </c>
      <c r="G23" s="19">
        <v>115407.65</v>
      </c>
      <c r="H23" s="11">
        <v>712.5</v>
      </c>
      <c r="I23" s="11">
        <f t="shared" si="0"/>
        <v>757.53352046249995</v>
      </c>
      <c r="J23" s="11">
        <f t="shared" si="1"/>
        <v>2772.5726848927497</v>
      </c>
      <c r="K23" s="19">
        <v>2900</v>
      </c>
      <c r="L23" s="11">
        <f t="shared" si="2"/>
        <v>2717.8079360184838</v>
      </c>
    </row>
    <row r="24" spans="1:12" ht="15.75" customHeight="1" x14ac:dyDescent="0.25">
      <c r="A24" s="3">
        <f t="shared" si="3"/>
        <v>20</v>
      </c>
      <c r="B24" s="3">
        <v>326</v>
      </c>
      <c r="C24" s="3">
        <v>2815429</v>
      </c>
      <c r="D24" s="5" t="s">
        <v>25</v>
      </c>
      <c r="E24" s="11">
        <v>-734.90451922075397</v>
      </c>
      <c r="F24" s="14">
        <v>45077</v>
      </c>
      <c r="G24" s="11">
        <v>1048.2</v>
      </c>
      <c r="H24" s="11">
        <v>3.4600000000000364</v>
      </c>
      <c r="I24" s="11">
        <f t="shared" si="0"/>
        <v>3.6786890958600384</v>
      </c>
      <c r="J24" s="11">
        <f t="shared" si="1"/>
        <v>13.464002090847741</v>
      </c>
      <c r="K24" s="11"/>
      <c r="L24" s="11">
        <f t="shared" si="2"/>
        <v>-721.4405171299062</v>
      </c>
    </row>
    <row r="25" spans="1:12" ht="18.75" customHeight="1" x14ac:dyDescent="0.25">
      <c r="A25" s="3">
        <f t="shared" si="3"/>
        <v>21</v>
      </c>
      <c r="B25" s="3">
        <v>345</v>
      </c>
      <c r="C25" s="3">
        <v>2807848</v>
      </c>
      <c r="D25" s="5" t="s">
        <v>26</v>
      </c>
      <c r="E25" s="11">
        <v>24.693496691692598</v>
      </c>
      <c r="F25" s="14">
        <v>45077</v>
      </c>
      <c r="G25" s="11">
        <v>1855.49</v>
      </c>
      <c r="H25" s="11">
        <v>0</v>
      </c>
      <c r="I25" s="11">
        <f t="shared" si="0"/>
        <v>0</v>
      </c>
      <c r="J25" s="11">
        <f t="shared" si="1"/>
        <v>0</v>
      </c>
      <c r="K25" s="11"/>
      <c r="L25" s="11">
        <f t="shared" si="2"/>
        <v>24.693496691692598</v>
      </c>
    </row>
    <row r="26" spans="1:12" ht="18.75" customHeight="1" x14ac:dyDescent="0.25">
      <c r="A26" s="3">
        <f t="shared" si="3"/>
        <v>22</v>
      </c>
      <c r="B26" s="3">
        <v>348</v>
      </c>
      <c r="C26" s="3">
        <v>2598993</v>
      </c>
      <c r="D26" s="5" t="s">
        <v>27</v>
      </c>
      <c r="E26" s="11">
        <v>-108.14722146151161</v>
      </c>
      <c r="F26" s="14">
        <v>45077</v>
      </c>
      <c r="G26" s="11">
        <v>58.69</v>
      </c>
      <c r="H26" s="11">
        <v>0.21999999999999886</v>
      </c>
      <c r="I26" s="11">
        <f t="shared" si="0"/>
        <v>0.23390508701999879</v>
      </c>
      <c r="J26" s="11">
        <f t="shared" si="1"/>
        <v>0.85609261849319562</v>
      </c>
      <c r="K26" s="11"/>
      <c r="L26" s="11">
        <f t="shared" si="2"/>
        <v>-107.29112884301841</v>
      </c>
    </row>
    <row r="27" spans="1:12" ht="19.5" customHeight="1" x14ac:dyDescent="0.25">
      <c r="A27" s="3">
        <f t="shared" si="3"/>
        <v>23</v>
      </c>
      <c r="B27" s="3">
        <v>360</v>
      </c>
      <c r="C27" s="3">
        <v>2816570</v>
      </c>
      <c r="D27" s="5" t="s">
        <v>28</v>
      </c>
      <c r="E27" s="11">
        <v>548.50464067593271</v>
      </c>
      <c r="F27" s="14">
        <v>45077</v>
      </c>
      <c r="G27" s="11">
        <v>21651.81</v>
      </c>
      <c r="H27" s="11">
        <v>340.22999999999956</v>
      </c>
      <c r="I27" s="11">
        <f t="shared" si="0"/>
        <v>361.7342170764295</v>
      </c>
      <c r="J27" s="11">
        <f t="shared" si="1"/>
        <v>1323.9472344997321</v>
      </c>
      <c r="K27" s="11">
        <v>548.5</v>
      </c>
      <c r="L27" s="11">
        <f t="shared" si="2"/>
        <v>1323.9518751756648</v>
      </c>
    </row>
    <row r="28" spans="1:12" ht="16.5" customHeight="1" x14ac:dyDescent="0.25">
      <c r="A28" s="3">
        <f t="shared" si="3"/>
        <v>24</v>
      </c>
      <c r="B28" s="3">
        <v>39</v>
      </c>
      <c r="C28" s="3">
        <v>3904375</v>
      </c>
      <c r="D28" s="5" t="s">
        <v>29</v>
      </c>
      <c r="E28" s="11">
        <v>414.43913817543478</v>
      </c>
      <c r="F28" s="14">
        <v>45077</v>
      </c>
      <c r="G28" s="11">
        <v>25217.67</v>
      </c>
      <c r="H28" s="11">
        <v>978.5199999999968</v>
      </c>
      <c r="I28" s="11">
        <f t="shared" si="0"/>
        <v>1040.3672988673165</v>
      </c>
      <c r="J28" s="11">
        <f t="shared" si="1"/>
        <v>3807.7443138543786</v>
      </c>
      <c r="K28" s="11">
        <v>1000</v>
      </c>
      <c r="L28" s="11">
        <f t="shared" si="2"/>
        <v>3222.1834520298135</v>
      </c>
    </row>
    <row r="29" spans="1:12" ht="19.5" customHeight="1" x14ac:dyDescent="0.25">
      <c r="A29" s="3">
        <f t="shared" si="3"/>
        <v>25</v>
      </c>
      <c r="B29" s="3">
        <v>400</v>
      </c>
      <c r="C29" s="3">
        <v>2804906</v>
      </c>
      <c r="D29" s="5" t="s">
        <v>30</v>
      </c>
      <c r="E29" s="11">
        <v>7237.3680809847792</v>
      </c>
      <c r="F29" s="14">
        <v>45077</v>
      </c>
      <c r="G29" s="11">
        <v>212647.32</v>
      </c>
      <c r="H29" s="11">
        <v>1199.5800000000163</v>
      </c>
      <c r="I29" s="11">
        <f t="shared" si="0"/>
        <v>1275.3993831247972</v>
      </c>
      <c r="J29" s="11">
        <f t="shared" si="1"/>
        <v>4667.9617422367583</v>
      </c>
      <c r="K29" s="11"/>
      <c r="L29" s="11">
        <f t="shared" si="2"/>
        <v>11905.329823221538</v>
      </c>
    </row>
    <row r="30" spans="1:12" ht="18.75" customHeight="1" x14ac:dyDescent="0.25">
      <c r="A30" s="3">
        <f t="shared" si="3"/>
        <v>26</v>
      </c>
      <c r="B30" s="3">
        <v>405</v>
      </c>
      <c r="C30" s="3">
        <v>2806572</v>
      </c>
      <c r="D30" s="5" t="s">
        <v>31</v>
      </c>
      <c r="E30" s="11">
        <v>129.36331724298279</v>
      </c>
      <c r="F30" s="14">
        <v>45077</v>
      </c>
      <c r="G30" s="11">
        <v>8666.83</v>
      </c>
      <c r="H30" s="11">
        <v>78.649999999999636</v>
      </c>
      <c r="I30" s="11">
        <f t="shared" si="0"/>
        <v>83.621068609649612</v>
      </c>
      <c r="J30" s="11">
        <f t="shared" si="1"/>
        <v>306.05311111131761</v>
      </c>
      <c r="K30" s="11">
        <v>500</v>
      </c>
      <c r="L30" s="11">
        <f t="shared" si="2"/>
        <v>-64.583571645699635</v>
      </c>
    </row>
    <row r="31" spans="1:12" ht="19.5" customHeight="1" x14ac:dyDescent="0.25">
      <c r="A31" s="3">
        <f t="shared" si="3"/>
        <v>27</v>
      </c>
      <c r="B31" s="3">
        <v>41</v>
      </c>
      <c r="C31" s="3">
        <v>3887317</v>
      </c>
      <c r="D31" s="5" t="s">
        <v>32</v>
      </c>
      <c r="E31" s="11">
        <v>-133.56358320785998</v>
      </c>
      <c r="F31" s="14">
        <v>45077</v>
      </c>
      <c r="G31" s="11">
        <v>1173.4000000000001</v>
      </c>
      <c r="H31" s="11">
        <v>43.320000000000164</v>
      </c>
      <c r="I31" s="11">
        <f t="shared" si="0"/>
        <v>46.058038044120174</v>
      </c>
      <c r="J31" s="11">
        <f t="shared" si="1"/>
        <v>168.57241924147985</v>
      </c>
      <c r="K31" s="11"/>
      <c r="L31" s="11">
        <f t="shared" si="2"/>
        <v>35.008836033619872</v>
      </c>
    </row>
    <row r="32" spans="1:12" ht="21.75" customHeight="1" x14ac:dyDescent="0.25">
      <c r="A32" s="3">
        <f t="shared" si="3"/>
        <v>28</v>
      </c>
      <c r="B32" s="3">
        <v>42</v>
      </c>
      <c r="C32" s="3">
        <v>3886964</v>
      </c>
      <c r="D32" s="5" t="s">
        <v>33</v>
      </c>
      <c r="E32" s="11">
        <v>82.81783004144836</v>
      </c>
      <c r="F32" s="14">
        <v>45077</v>
      </c>
      <c r="G32" s="11">
        <v>1354.13</v>
      </c>
      <c r="H32" s="11">
        <v>26.560000000000173</v>
      </c>
      <c r="I32" s="11">
        <f t="shared" si="0"/>
        <v>28.238723232960183</v>
      </c>
      <c r="J32" s="11">
        <f t="shared" si="1"/>
        <v>103.35372703263427</v>
      </c>
      <c r="K32" s="11">
        <v>1000</v>
      </c>
      <c r="L32" s="11">
        <f t="shared" si="2"/>
        <v>-813.82844292591744</v>
      </c>
    </row>
    <row r="33" spans="1:12" ht="19.5" customHeight="1" x14ac:dyDescent="0.25">
      <c r="A33" s="3">
        <f t="shared" si="3"/>
        <v>29</v>
      </c>
      <c r="B33" s="3">
        <v>91</v>
      </c>
      <c r="C33" s="3">
        <v>2802794</v>
      </c>
      <c r="D33" s="5" t="s">
        <v>34</v>
      </c>
      <c r="E33" s="11">
        <v>-433.80302160391284</v>
      </c>
      <c r="F33" s="14">
        <v>45077</v>
      </c>
      <c r="G33" s="11">
        <v>1539.63</v>
      </c>
      <c r="H33" s="11">
        <v>3.4600000000000364</v>
      </c>
      <c r="I33" s="11">
        <f t="shared" si="0"/>
        <v>3.6786890958600384</v>
      </c>
      <c r="J33" s="11">
        <f t="shared" si="1"/>
        <v>13.464002090847741</v>
      </c>
      <c r="K33" s="11">
        <v>500</v>
      </c>
      <c r="L33" s="11">
        <f t="shared" si="2"/>
        <v>-920.33901951306507</v>
      </c>
    </row>
    <row r="34" spans="1:12" ht="19.5" customHeight="1" x14ac:dyDescent="0.25">
      <c r="A34" s="3">
        <f t="shared" si="3"/>
        <v>30</v>
      </c>
      <c r="B34" s="3">
        <v>159</v>
      </c>
      <c r="C34" s="3">
        <v>3284556</v>
      </c>
      <c r="D34" s="5" t="s">
        <v>35</v>
      </c>
      <c r="E34" s="11">
        <v>305.68572380556168</v>
      </c>
      <c r="F34" s="14">
        <v>45077</v>
      </c>
      <c r="G34" s="11">
        <v>196.42</v>
      </c>
      <c r="H34" s="11">
        <v>32.089999999999975</v>
      </c>
      <c r="I34" s="11">
        <f t="shared" si="0"/>
        <v>34.118246556689975</v>
      </c>
      <c r="J34" s="11">
        <f t="shared" si="1"/>
        <v>124.87278239748531</v>
      </c>
      <c r="K34" s="11"/>
      <c r="L34" s="11">
        <f t="shared" si="2"/>
        <v>430.55850620304699</v>
      </c>
    </row>
    <row r="35" spans="1:12" ht="19.5" customHeight="1" x14ac:dyDescent="0.25">
      <c r="A35" s="3">
        <f t="shared" si="3"/>
        <v>31</v>
      </c>
      <c r="B35" s="3">
        <v>88</v>
      </c>
      <c r="C35" s="3">
        <v>3288231</v>
      </c>
      <c r="D35" s="5" t="s">
        <v>36</v>
      </c>
      <c r="E35" s="11">
        <v>2550.2146003686703</v>
      </c>
      <c r="F35" s="14">
        <v>45077</v>
      </c>
      <c r="G35" s="11">
        <v>26222.31</v>
      </c>
      <c r="H35" s="11">
        <v>304.06000000000131</v>
      </c>
      <c r="I35" s="11">
        <f t="shared" si="0"/>
        <v>323.27809436046135</v>
      </c>
      <c r="J35" s="11">
        <f t="shared" si="1"/>
        <v>1183.1978253592886</v>
      </c>
      <c r="K35" s="11">
        <v>2600</v>
      </c>
      <c r="L35" s="11">
        <f t="shared" si="2"/>
        <v>1133.4124257279591</v>
      </c>
    </row>
    <row r="36" spans="1:12" ht="19.5" customHeight="1" x14ac:dyDescent="0.25">
      <c r="A36" s="3">
        <f t="shared" si="3"/>
        <v>32</v>
      </c>
      <c r="B36" s="3">
        <v>89</v>
      </c>
      <c r="C36" s="3">
        <v>3284556</v>
      </c>
      <c r="D36" s="5" t="s">
        <v>49</v>
      </c>
      <c r="E36" s="11">
        <v>-248.97423424299231</v>
      </c>
      <c r="F36" s="14">
        <v>45077</v>
      </c>
      <c r="G36" s="11">
        <v>4560.13</v>
      </c>
      <c r="H36" s="11">
        <v>5.819999999999709</v>
      </c>
      <c r="I36" s="11">
        <f t="shared" si="0"/>
        <v>6.1878527566196899</v>
      </c>
      <c r="J36" s="11">
        <f t="shared" si="1"/>
        <v>22.647541089228067</v>
      </c>
      <c r="K36" s="11"/>
      <c r="L36" s="11">
        <f t="shared" si="2"/>
        <v>-226.32669315376424</v>
      </c>
    </row>
    <row r="37" spans="1:12" ht="19.5" customHeight="1" x14ac:dyDescent="0.25">
      <c r="A37" s="3">
        <f t="shared" si="3"/>
        <v>33</v>
      </c>
      <c r="B37" s="3">
        <v>349</v>
      </c>
      <c r="C37" s="3">
        <v>2754160</v>
      </c>
      <c r="D37" s="5" t="s">
        <v>37</v>
      </c>
      <c r="E37" s="11">
        <v>-100.09177426277489</v>
      </c>
      <c r="F37" s="14">
        <v>45077</v>
      </c>
      <c r="G37" s="11">
        <v>7756.02</v>
      </c>
      <c r="H37" s="11">
        <v>0.78000000000065484</v>
      </c>
      <c r="I37" s="11">
        <f t="shared" si="0"/>
        <v>0.82929985398069617</v>
      </c>
      <c r="J37" s="11">
        <f t="shared" si="1"/>
        <v>3.0352374655693479</v>
      </c>
      <c r="K37" s="11"/>
      <c r="L37" s="11">
        <f t="shared" si="2"/>
        <v>-97.056536797205538</v>
      </c>
    </row>
    <row r="38" spans="1:12" ht="19.5" customHeight="1" x14ac:dyDescent="0.25">
      <c r="A38" s="3">
        <f t="shared" si="3"/>
        <v>34</v>
      </c>
      <c r="B38" s="3">
        <v>356</v>
      </c>
      <c r="C38" s="3">
        <v>2807715</v>
      </c>
      <c r="D38" s="5" t="s">
        <v>38</v>
      </c>
      <c r="E38" s="11">
        <v>60.214827665237053</v>
      </c>
      <c r="F38" s="14">
        <v>45077</v>
      </c>
      <c r="G38" s="11">
        <v>1903.44</v>
      </c>
      <c r="H38" s="11">
        <v>51.120000000000118</v>
      </c>
      <c r="I38" s="11">
        <f t="shared" si="0"/>
        <v>54.351036583920127</v>
      </c>
      <c r="J38" s="11">
        <f t="shared" si="1"/>
        <v>198.92479389714768</v>
      </c>
      <c r="K38" s="11"/>
      <c r="L38" s="11">
        <f t="shared" si="2"/>
        <v>259.13962156238472</v>
      </c>
    </row>
    <row r="39" spans="1:12" ht="19.5" customHeight="1" x14ac:dyDescent="0.25">
      <c r="A39" s="3">
        <f t="shared" si="3"/>
        <v>35</v>
      </c>
      <c r="B39" s="3">
        <v>5</v>
      </c>
      <c r="C39" s="3">
        <v>2815470</v>
      </c>
      <c r="D39" s="5" t="s">
        <v>39</v>
      </c>
      <c r="E39" s="11">
        <v>5.352728156070004</v>
      </c>
      <c r="F39" s="14">
        <v>45077</v>
      </c>
      <c r="G39" s="11">
        <v>600.03</v>
      </c>
      <c r="H39" s="11">
        <v>1.3500000000000227</v>
      </c>
      <c r="I39" s="11">
        <f t="shared" si="0"/>
        <v>1.435326670350024</v>
      </c>
      <c r="J39" s="11">
        <f t="shared" si="1"/>
        <v>5.2532956134810878</v>
      </c>
      <c r="K39" s="11"/>
      <c r="L39" s="11">
        <f t="shared" si="2"/>
        <v>10.606023769551092</v>
      </c>
    </row>
    <row r="40" spans="1:12" ht="19.5" customHeight="1" x14ac:dyDescent="0.25">
      <c r="A40" s="3">
        <f t="shared" si="3"/>
        <v>36</v>
      </c>
      <c r="B40" s="3">
        <v>50</v>
      </c>
      <c r="C40" s="3">
        <v>2558910</v>
      </c>
      <c r="D40" s="5" t="s">
        <v>40</v>
      </c>
      <c r="E40" s="11">
        <v>22.993096249241589</v>
      </c>
      <c r="F40" s="14">
        <v>45077</v>
      </c>
      <c r="G40" s="11">
        <v>62.98</v>
      </c>
      <c r="H40" s="11">
        <v>3.6899999999999977</v>
      </c>
      <c r="I40" s="11">
        <f t="shared" si="0"/>
        <v>3.9232262322899976</v>
      </c>
      <c r="J40" s="11">
        <f t="shared" si="1"/>
        <v>14.359008010181391</v>
      </c>
      <c r="K40" s="11"/>
      <c r="L40" s="11">
        <f t="shared" si="2"/>
        <v>37.35210425942298</v>
      </c>
    </row>
    <row r="41" spans="1:12" ht="19.5" customHeight="1" x14ac:dyDescent="0.25">
      <c r="A41" s="3">
        <f t="shared" si="3"/>
        <v>37</v>
      </c>
      <c r="B41" s="3">
        <v>53</v>
      </c>
      <c r="C41" s="3">
        <v>2815783</v>
      </c>
      <c r="D41" s="5" t="s">
        <v>41</v>
      </c>
      <c r="E41" s="11">
        <v>0.28037685659785644</v>
      </c>
      <c r="F41" s="14">
        <v>45077</v>
      </c>
      <c r="G41" s="11">
        <v>1126.77</v>
      </c>
      <c r="H41" s="11">
        <v>9.9999999999909051E-3</v>
      </c>
      <c r="I41" s="11">
        <f t="shared" si="0"/>
        <v>1.0632049409990329E-2</v>
      </c>
      <c r="J41" s="11">
        <f t="shared" si="1"/>
        <v>3.8913300840564609E-2</v>
      </c>
      <c r="K41" s="11"/>
      <c r="L41" s="11">
        <f t="shared" si="2"/>
        <v>0.31929015743842104</v>
      </c>
    </row>
    <row r="42" spans="1:12" ht="19.5" customHeight="1" x14ac:dyDescent="0.25">
      <c r="A42" s="3">
        <f t="shared" si="3"/>
        <v>38</v>
      </c>
      <c r="B42" s="3">
        <v>362</v>
      </c>
      <c r="C42" s="3">
        <v>3290557</v>
      </c>
      <c r="D42" s="5" t="s">
        <v>42</v>
      </c>
      <c r="E42" s="11">
        <v>-1597.920793819098</v>
      </c>
      <c r="F42" s="14">
        <v>45077</v>
      </c>
      <c r="G42" s="11">
        <v>162.31</v>
      </c>
      <c r="H42" s="11">
        <v>6.3300000000000125</v>
      </c>
      <c r="I42" s="11">
        <f t="shared" si="0"/>
        <v>6.7300872765300133</v>
      </c>
      <c r="J42" s="11">
        <f t="shared" si="1"/>
        <v>24.632119432099849</v>
      </c>
      <c r="K42" s="11"/>
      <c r="L42" s="11">
        <f t="shared" si="2"/>
        <v>-1573.2886743869981</v>
      </c>
    </row>
    <row r="43" spans="1:12" ht="29.25" customHeight="1" x14ac:dyDescent="0.25">
      <c r="A43" s="7"/>
      <c r="B43" s="7"/>
      <c r="C43" s="7"/>
      <c r="D43" s="16" t="s">
        <v>43</v>
      </c>
      <c r="E43" s="15">
        <f>SUM(E5:E42)</f>
        <v>19171.098213009514</v>
      </c>
      <c r="F43" s="15"/>
      <c r="G43" s="15"/>
      <c r="H43" s="15">
        <f>SUM(H5:H42)</f>
        <v>7712.5300000000207</v>
      </c>
      <c r="I43" s="15">
        <f>SUM(I5:I42)</f>
        <v>8200.0000036107522</v>
      </c>
      <c r="J43" s="15">
        <f>SUM(J5:J42)</f>
        <v>30012.000013215355</v>
      </c>
      <c r="K43" s="15">
        <f>SUM(K5:K42)</f>
        <v>23909.14</v>
      </c>
      <c r="L43" s="15">
        <f>SUM(L5:L42)</f>
        <v>25273.958226224862</v>
      </c>
    </row>
    <row r="44" spans="1:12" s="6" customFormat="1" ht="36" customHeight="1" x14ac:dyDescent="0.25">
      <c r="A44" s="20"/>
      <c r="B44" s="20"/>
      <c r="C44" s="20"/>
      <c r="D44" s="21" t="s">
        <v>48</v>
      </c>
      <c r="E44" s="22"/>
      <c r="F44" s="22"/>
      <c r="G44" s="23"/>
      <c r="H44" s="23">
        <v>8200</v>
      </c>
      <c r="I44" s="23"/>
      <c r="J44" s="23">
        <v>30012</v>
      </c>
      <c r="K44" s="22"/>
      <c r="L44" s="22"/>
    </row>
    <row r="46" spans="1:12" x14ac:dyDescent="0.25">
      <c r="H46" s="24"/>
      <c r="I46" s="24"/>
    </row>
  </sheetData>
  <autoFilter ref="A4:D44"/>
  <mergeCells count="2">
    <mergeCell ref="H46:I46"/>
    <mergeCell ref="B3:L3"/>
  </mergeCells>
  <pageMargins left="0.31496062992125984" right="0.11811023622047245" top="7.874015748031496E-2" bottom="7.874015748031496E-2" header="0.31496062992125984" footer="0.31496062992125984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апрель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2023-06-08T01:14:21Z</dcterms:modified>
</cp:coreProperties>
</file>