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сентябрь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43" i="1" l="1"/>
  <c r="I6" i="1"/>
  <c r="J6" i="1" s="1"/>
  <c r="I7" i="1"/>
  <c r="J7" i="1" s="1"/>
  <c r="I8" i="1"/>
  <c r="J8" i="1" s="1"/>
  <c r="I9" i="1"/>
  <c r="J9" i="1" s="1"/>
  <c r="I10" i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I5" i="1"/>
  <c r="J5" i="1" s="1"/>
  <c r="J10" i="1"/>
  <c r="J19" i="1"/>
  <c r="J35" i="1"/>
  <c r="J42" i="1"/>
  <c r="J28" i="1"/>
  <c r="K16" i="1"/>
  <c r="H43" i="1" l="1"/>
  <c r="I43" i="1"/>
  <c r="J43" i="1"/>
  <c r="K43" i="1"/>
  <c r="G43" i="1"/>
  <c r="L25" i="1" l="1"/>
  <c r="L21" i="1"/>
  <c r="L34" i="1"/>
  <c r="L17" i="1"/>
  <c r="L12" i="1"/>
  <c r="L7" i="1"/>
  <c r="L8" i="1"/>
  <c r="L9" i="1"/>
  <c r="L10" i="1"/>
  <c r="L11" i="1"/>
  <c r="L13" i="1"/>
  <c r="L14" i="1"/>
  <c r="L15" i="1"/>
  <c r="L16" i="1"/>
  <c r="L18" i="1"/>
  <c r="L19" i="1"/>
  <c r="L20" i="1"/>
  <c r="L22" i="1"/>
  <c r="L23" i="1"/>
  <c r="L24" i="1"/>
  <c r="L26" i="1"/>
  <c r="L27" i="1"/>
  <c r="L28" i="1"/>
  <c r="L30" i="1"/>
  <c r="L31" i="1"/>
  <c r="L32" i="1"/>
  <c r="L33" i="1"/>
  <c r="L35" i="1"/>
  <c r="L36" i="1"/>
  <c r="L37" i="1"/>
  <c r="L38" i="1"/>
  <c r="L39" i="1"/>
  <c r="L40" i="1"/>
  <c r="L41" i="1"/>
  <c r="L42" i="1"/>
  <c r="L6" i="1"/>
  <c r="L5" i="1" l="1"/>
  <c r="L43" i="1" s="1"/>
  <c r="L29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<sst xmlns="http://schemas.openxmlformats.org/spreadsheetml/2006/main" count="56" uniqueCount="56">
  <si>
    <t>Партнерство 1</t>
  </si>
  <si>
    <t>№ п/п</t>
  </si>
  <si>
    <t>Номер участка</t>
  </si>
  <si>
    <t xml:space="preserve">Серийный нормнр счетчика </t>
  </si>
  <si>
    <t>Наименование_Точки_Учета</t>
  </si>
  <si>
    <t>Потребление, кВт</t>
  </si>
  <si>
    <t xml:space="preserve"> СуммАктЭн </t>
  </si>
  <si>
    <t>П1 105_Парамонова Н.А.</t>
  </si>
  <si>
    <t>П1 136_Евдокимов А.Н.</t>
  </si>
  <si>
    <t>П1 139_Гриул М.А.</t>
  </si>
  <si>
    <t>П1 169_170 Мещерская Н.В.</t>
  </si>
  <si>
    <t>П1 204_Мистрюкова М.М.</t>
  </si>
  <si>
    <t>П1 205_Поротиков А.Н.</t>
  </si>
  <si>
    <t>П1 206_Нестерович Е.Н.</t>
  </si>
  <si>
    <t xml:space="preserve">П1 207 Нестерович А.Н. </t>
  </si>
  <si>
    <t>П1 23_Постолатий В.А.</t>
  </si>
  <si>
    <t>П1 251_Бухтуева М.В.</t>
  </si>
  <si>
    <t>269Б</t>
  </si>
  <si>
    <t>П1 269Б_Фокин Д.Л.</t>
  </si>
  <si>
    <t>П1 270_Макарова Е.Ю.</t>
  </si>
  <si>
    <t>П1 276_Тельнов Р.А.</t>
  </si>
  <si>
    <t>П1 312 Борисов С.А.</t>
  </si>
  <si>
    <t>П1 314_Завадский А.Н.</t>
  </si>
  <si>
    <t>П1 316_Полещук Э.В</t>
  </si>
  <si>
    <t>П1 317_Мокрушина Е.В.</t>
  </si>
  <si>
    <t>П1 326_Сукова Н.И.</t>
  </si>
  <si>
    <t>П1 345_Михасева Т.А.</t>
  </si>
  <si>
    <t>П1 348_Шилько И.П.</t>
  </si>
  <si>
    <t>П1 360_Герасимович В.П.</t>
  </si>
  <si>
    <t>П1 39_Негина Л.А.</t>
  </si>
  <si>
    <t>П1 400_Новиков В.О.</t>
  </si>
  <si>
    <t>П1 405 Коркина Е.А.</t>
  </si>
  <si>
    <t>П1 41_Виноградова Т.Д.</t>
  </si>
  <si>
    <t>П1 42_Яковлев В.Г.</t>
  </si>
  <si>
    <t>П1 91_Тихонов Е.В.</t>
  </si>
  <si>
    <t>П1.2 159_Романова О.А.</t>
  </si>
  <si>
    <t>П1.2 88_Григорьев А.С.</t>
  </si>
  <si>
    <t>П1.3 349_Бойко А.В.</t>
  </si>
  <si>
    <t>П1.3 356_Волкова О.В.</t>
  </si>
  <si>
    <t>П1.3 5_Елисеева Т.К.</t>
  </si>
  <si>
    <t>П1.3 50_Коваленко В.Е.</t>
  </si>
  <si>
    <t>П1.3 53_Процыкова М.А.</t>
  </si>
  <si>
    <t>П1.4 362_Будников В.Т.</t>
  </si>
  <si>
    <t>ИТОГО</t>
  </si>
  <si>
    <t>дата снятия показаний</t>
  </si>
  <si>
    <t>П1 222_Кайков Н.А.</t>
  </si>
  <si>
    <t xml:space="preserve">апрель 2022 </t>
  </si>
  <si>
    <t>П1 167_168_Головина О.В.</t>
  </si>
  <si>
    <t>К оплате в Красноярсэнергосбыт, руб</t>
  </si>
  <si>
    <t>П1.2 89_Марков В.А.</t>
  </si>
  <si>
    <t>Сумма к оплате по тарифу 3,36 руб.</t>
  </si>
  <si>
    <t>Переплата (-)
Долг(+) 
на 01.10.2022</t>
  </si>
  <si>
    <t>Оплачено в октябре</t>
  </si>
  <si>
    <t>Потребление + потери (35,396%) кВт</t>
  </si>
  <si>
    <t>октябрь 2022</t>
  </si>
  <si>
    <t>Переплата (-)
Долг(+) 
на 01.11.2022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</si>
</sst>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ABF8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top" wrapText="1"/>
    </xf>
    <xf numFmtId="0" fontId="0" fillId="0" borderId="0" xfId="0" applyAlignment="1">
      <alignment vertical="center"/>
    </xf>
    <xf numFmtId="4" fontId="3" fillId="6" borderId="2" xfId="0" applyNumberFormat="1" applyFont="1" applyFill="1" applyBorder="1" applyAlignment="1">
      <alignment vertical="center"/>
    </xf>
    <xf numFmtId="0" fontId="5" fillId="7" borderId="4" xfId="0" applyFont="1" applyFill="1" applyBorder="1" applyAlignment="1">
      <alignment vertical="top" wrapText="1"/>
    </xf>
    <xf numFmtId="4" fontId="6" fillId="8" borderId="2" xfId="0" applyNumberFormat="1" applyFont="1" applyFill="1" applyBorder="1" applyAlignment="1">
      <alignment horizontal="center" vertical="top" wrapText="1"/>
    </xf>
    <xf numFmtId="0" fontId="6" fillId="8" borderId="2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0" fillId="0" borderId="2" xfId="0" applyNumberFormat="1" applyBorder="1"/>
    <xf numFmtId="49" fontId="1" fillId="2" borderId="5" xfId="0" applyNumberFormat="1" applyFont="1" applyFill="1" applyBorder="1" applyAlignment="1"/>
    <xf numFmtId="4" fontId="0" fillId="0" borderId="2" xfId="0" applyNumberFormat="1" applyBorder="1" applyAlignment="1">
      <alignment vertical="center"/>
    </xf>
    <xf numFmtId="0" fontId="8" fillId="0" borderId="1" xfId="0" applyFont="1" applyBorder="1" applyAlignment="1">
      <alignment horizontal="center"/>
    </xf>
    <xf numFmtId="4" fontId="0" fillId="0" borderId="0" xfId="0" applyNumberFormat="1"/>
    <xf numFmtId="0" fontId="6" fillId="8" borderId="2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/>
    <xf numFmtId="4" fontId="7" fillId="7" borderId="2" xfId="0" applyNumberFormat="1" applyFont="1" applyFill="1" applyBorder="1" applyAlignment="1">
      <alignment horizontal="right" vertical="center" wrapText="1"/>
    </xf>
    <xf numFmtId="4" fontId="6" fillId="8" borderId="2" xfId="0" applyNumberFormat="1" applyFont="1" applyFill="1" applyBorder="1" applyAlignment="1">
      <alignment vertical="center" wrapText="1"/>
    </xf>
    <xf numFmtId="49" fontId="9" fillId="9" borderId="1" xfId="0" applyNumberFormat="1" applyFont="1" applyFill="1" applyBorder="1" applyAlignment="1">
      <alignment horizontal="center"/>
    </xf>
    <xf numFmtId="4" fontId="0" fillId="0" borderId="2" xfId="0" applyNumberFormat="1" applyFill="1" applyBorder="1"/>
    <xf numFmtId="49" fontId="9" fillId="9" borderId="1" xfId="0" applyNumberFormat="1" applyFont="1" applyFill="1" applyBorder="1" applyAlignment="1"/>
    <xf numFmtId="0" fontId="0" fillId="0" borderId="0" xfId="0" applyAlignment="1">
      <alignment horizontal="center"/>
    </xf>
    <xf numFmtId="4" fontId="7" fillId="7" borderId="2" xfId="0" applyNumberFormat="1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49" fontId="9" fillId="9" borderId="1" xfId="0" applyNumberFormat="1" applyFont="1" applyFill="1" applyBorder="1" applyAlignment="1">
      <alignment horizontal="center"/>
    </xf>
    <xf numFmtId="14" fontId="0" fillId="0" borderId="2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topLeftCell="B22" workbookViewId="0">
      <selection activeCell="I4" sqref="I4"/>
    </sheetView>
  </sheetViews>
  <sheetFormatPr defaultRowHeight="15" x14ac:dyDescent="0.25"/>
  <cols>
    <col min="1" max="1" width="0" hidden="1" customWidth="1"/>
    <col min="4" max="4" width="30.140625" customWidth="1"/>
    <col min="5" max="5" width="12.5703125" customWidth="1"/>
    <col min="6" max="6" width="12.28515625" style="27" customWidth="1"/>
    <col min="7" max="7" width="12" customWidth="1"/>
    <col min="8" max="8" width="9.7109375" bestFit="1" customWidth="1"/>
    <col min="10" max="10" width="10.85546875" customWidth="1"/>
    <col min="11" max="11" width="13" customWidth="1"/>
    <col min="12" max="12" width="11.140625" customWidth="1"/>
  </cols>
  <sheetData>
    <row r="1" spans="1:14" ht="18.75" x14ac:dyDescent="0.3">
      <c r="D1" s="18" t="s">
        <v>0</v>
      </c>
    </row>
    <row r="3" spans="1:14" ht="23.25" x14ac:dyDescent="0.35">
      <c r="A3" s="16" t="s">
        <v>46</v>
      </c>
      <c r="B3" s="21"/>
      <c r="C3" s="21"/>
      <c r="D3" s="24"/>
      <c r="E3" s="30" t="s">
        <v>54</v>
      </c>
      <c r="F3" s="30"/>
      <c r="G3" s="30"/>
      <c r="H3" s="30"/>
      <c r="I3" s="30"/>
      <c r="J3" s="30"/>
      <c r="K3" s="30"/>
      <c r="L3" s="26"/>
    </row>
    <row r="4" spans="1:14" ht="63.75" x14ac:dyDescent="0.25">
      <c r="A4" s="1" t="s">
        <v>1</v>
      </c>
      <c r="B4" s="1" t="s">
        <v>2</v>
      </c>
      <c r="C4" s="1" t="s">
        <v>3</v>
      </c>
      <c r="D4" s="2" t="s">
        <v>4</v>
      </c>
      <c r="E4" s="14" t="s">
        <v>51</v>
      </c>
      <c r="F4" s="12" t="s">
        <v>44</v>
      </c>
      <c r="G4" s="11" t="s">
        <v>6</v>
      </c>
      <c r="H4" s="12" t="s">
        <v>5</v>
      </c>
      <c r="I4" s="12" t="s">
        <v>53</v>
      </c>
      <c r="J4" s="12" t="s">
        <v>50</v>
      </c>
      <c r="K4" s="13" t="s">
        <v>52</v>
      </c>
      <c r="L4" s="14" t="s">
        <v>55</v>
      </c>
    </row>
    <row r="5" spans="1:14" ht="21.75" customHeight="1" x14ac:dyDescent="0.25">
      <c r="A5" s="3">
        <v>1</v>
      </c>
      <c r="B5" s="3">
        <v>105</v>
      </c>
      <c r="C5" s="3">
        <v>2556659</v>
      </c>
      <c r="D5" s="4" t="s">
        <v>7</v>
      </c>
      <c r="E5" s="15">
        <v>-47.24854278572198</v>
      </c>
      <c r="F5" s="31">
        <v>44865</v>
      </c>
      <c r="G5" s="15">
        <v>3263.03</v>
      </c>
      <c r="H5" s="15">
        <v>4.99000000000024</v>
      </c>
      <c r="I5" s="15">
        <f>H5*1.3539576</f>
        <v>6.7562484240003249</v>
      </c>
      <c r="J5" s="15">
        <f>I5*3.36</f>
        <v>22.70099470464109</v>
      </c>
      <c r="K5" s="15"/>
      <c r="L5" s="15">
        <f>E5+J5-K5</f>
        <v>-24.54754808108089</v>
      </c>
    </row>
    <row r="6" spans="1:14" ht="20.25" customHeight="1" x14ac:dyDescent="0.25">
      <c r="A6" s="3">
        <f>A5+1</f>
        <v>2</v>
      </c>
      <c r="B6" s="3">
        <v>136</v>
      </c>
      <c r="C6" s="3">
        <v>2816917</v>
      </c>
      <c r="D6" s="5" t="s">
        <v>8</v>
      </c>
      <c r="E6" s="15">
        <v>0.98789457138245007</v>
      </c>
      <c r="F6" s="31">
        <v>44865</v>
      </c>
      <c r="G6" s="15">
        <v>23.01</v>
      </c>
      <c r="H6" s="15">
        <v>0</v>
      </c>
      <c r="I6" s="15">
        <f t="shared" ref="I6:I42" si="0">H6*1.3539576</f>
        <v>0</v>
      </c>
      <c r="J6" s="15">
        <f>I6*3.36</f>
        <v>0</v>
      </c>
      <c r="K6" s="15"/>
      <c r="L6" s="15">
        <f>E6+J6-K6</f>
        <v>0.98789457138245007</v>
      </c>
    </row>
    <row r="7" spans="1:14" s="6" customFormat="1" ht="18.75" customHeight="1" x14ac:dyDescent="0.25">
      <c r="A7" s="3">
        <f t="shared" ref="A7:A42" si="1">A6+1</f>
        <v>3</v>
      </c>
      <c r="B7" s="3">
        <v>139</v>
      </c>
      <c r="C7" s="3">
        <v>3294897</v>
      </c>
      <c r="D7" s="4" t="s">
        <v>9</v>
      </c>
      <c r="E7" s="15">
        <v>140.34620357347205</v>
      </c>
      <c r="F7" s="31">
        <v>44865</v>
      </c>
      <c r="G7" s="17">
        <v>164.14</v>
      </c>
      <c r="H7" s="15">
        <v>13.339999999999975</v>
      </c>
      <c r="I7" s="15">
        <f t="shared" si="0"/>
        <v>18.061794383999967</v>
      </c>
      <c r="J7" s="15">
        <f t="shared" ref="J7:J42" si="2">I7*3.36</f>
        <v>60.687629130239884</v>
      </c>
      <c r="K7" s="17"/>
      <c r="L7" s="15">
        <f>E7+J7-K7</f>
        <v>201.03383270371194</v>
      </c>
    </row>
    <row r="8" spans="1:14" ht="16.5" customHeight="1" x14ac:dyDescent="0.25">
      <c r="A8" s="3">
        <f t="shared" si="1"/>
        <v>4</v>
      </c>
      <c r="B8" s="3">
        <v>168</v>
      </c>
      <c r="C8" s="3">
        <v>2796956</v>
      </c>
      <c r="D8" s="5" t="s">
        <v>47</v>
      </c>
      <c r="E8" s="15">
        <v>2514.5135210171757</v>
      </c>
      <c r="F8" s="31">
        <v>44865</v>
      </c>
      <c r="G8" s="15">
        <v>29121.09</v>
      </c>
      <c r="H8" s="15">
        <v>573.36000000000058</v>
      </c>
      <c r="I8" s="15">
        <f t="shared" si="0"/>
        <v>776.30512953600078</v>
      </c>
      <c r="J8" s="15">
        <f t="shared" si="2"/>
        <v>2608.3852352409626</v>
      </c>
      <c r="K8" s="15">
        <v>2514.5100000000002</v>
      </c>
      <c r="L8" s="15">
        <f>E8+J8-K8</f>
        <v>2608.3887562581385</v>
      </c>
    </row>
    <row r="9" spans="1:14" ht="15" customHeight="1" x14ac:dyDescent="0.25">
      <c r="A9" s="3">
        <f t="shared" si="1"/>
        <v>5</v>
      </c>
      <c r="B9" s="3">
        <v>169</v>
      </c>
      <c r="C9" s="3">
        <v>2830471</v>
      </c>
      <c r="D9" s="4" t="s">
        <v>10</v>
      </c>
      <c r="E9" s="15">
        <v>2794.6047887049517</v>
      </c>
      <c r="F9" s="31">
        <v>44865</v>
      </c>
      <c r="G9" s="15">
        <v>33875.64</v>
      </c>
      <c r="H9" s="15">
        <v>363.58000000000175</v>
      </c>
      <c r="I9" s="15">
        <f t="shared" si="0"/>
        <v>492.27190420800235</v>
      </c>
      <c r="J9" s="15">
        <f t="shared" si="2"/>
        <v>1654.0335981388878</v>
      </c>
      <c r="K9" s="15"/>
      <c r="L9" s="15">
        <f>E9+J9-K9</f>
        <v>4448.6383868438397</v>
      </c>
    </row>
    <row r="10" spans="1:14" ht="18" customHeight="1" x14ac:dyDescent="0.25">
      <c r="A10" s="3">
        <f t="shared" si="1"/>
        <v>6</v>
      </c>
      <c r="B10" s="3">
        <v>204</v>
      </c>
      <c r="C10" s="3">
        <v>2811575</v>
      </c>
      <c r="D10" s="4" t="s">
        <v>11</v>
      </c>
      <c r="E10" s="15">
        <v>145.01724392095664</v>
      </c>
      <c r="F10" s="31">
        <v>44865</v>
      </c>
      <c r="G10" s="15">
        <v>4619.1899999999996</v>
      </c>
      <c r="H10" s="15">
        <v>17.739999999999782</v>
      </c>
      <c r="I10" s="15">
        <f t="shared" si="0"/>
        <v>24.019207823999704</v>
      </c>
      <c r="J10" s="15">
        <f t="shared" si="2"/>
        <v>80.704538288639</v>
      </c>
      <c r="K10" s="15">
        <v>145.02000000000001</v>
      </c>
      <c r="L10" s="15">
        <f>E10+J10-K10</f>
        <v>80.701782209595621</v>
      </c>
    </row>
    <row r="11" spans="1:14" ht="16.5" customHeight="1" x14ac:dyDescent="0.25">
      <c r="A11" s="3">
        <f t="shared" si="1"/>
        <v>7</v>
      </c>
      <c r="B11" s="3">
        <v>205</v>
      </c>
      <c r="C11" s="3">
        <v>2804968</v>
      </c>
      <c r="D11" s="5" t="s">
        <v>12</v>
      </c>
      <c r="E11" s="15">
        <v>2706.7898733175375</v>
      </c>
      <c r="F11" s="31">
        <v>44865</v>
      </c>
      <c r="G11" s="15">
        <v>4122.78</v>
      </c>
      <c r="H11" s="25">
        <v>247.24</v>
      </c>
      <c r="I11" s="15">
        <f t="shared" si="0"/>
        <v>334.75247702400003</v>
      </c>
      <c r="J11" s="15">
        <f t="shared" si="2"/>
        <v>1124.7683228006401</v>
      </c>
      <c r="K11" s="15">
        <v>2707</v>
      </c>
      <c r="L11" s="15">
        <f>E11+J11-K11</f>
        <v>1124.5581961181779</v>
      </c>
      <c r="N11" s="19"/>
    </row>
    <row r="12" spans="1:14" ht="18.75" customHeight="1" x14ac:dyDescent="0.25">
      <c r="A12" s="3">
        <f t="shared" si="1"/>
        <v>8</v>
      </c>
      <c r="B12" s="3">
        <v>206</v>
      </c>
      <c r="C12" s="3">
        <v>2753943</v>
      </c>
      <c r="D12" s="4" t="s">
        <v>13</v>
      </c>
      <c r="E12" s="15">
        <v>897.81090009565014</v>
      </c>
      <c r="F12" s="31">
        <v>44865</v>
      </c>
      <c r="G12" s="15">
        <v>8574.2099999999991</v>
      </c>
      <c r="H12" s="15">
        <v>0.35999999999876309</v>
      </c>
      <c r="I12" s="15">
        <f t="shared" si="0"/>
        <v>0.48742473599832525</v>
      </c>
      <c r="J12" s="15">
        <f t="shared" si="2"/>
        <v>1.6377471129543728</v>
      </c>
      <c r="K12" s="15">
        <v>1000</v>
      </c>
      <c r="L12" s="15">
        <f>E12+J12-K12</f>
        <v>-100.55135279139552</v>
      </c>
    </row>
    <row r="13" spans="1:14" ht="21" customHeight="1" x14ac:dyDescent="0.25">
      <c r="A13" s="3">
        <f t="shared" si="1"/>
        <v>9</v>
      </c>
      <c r="B13" s="3">
        <v>207</v>
      </c>
      <c r="C13" s="3">
        <v>3862062</v>
      </c>
      <c r="D13" s="4" t="s">
        <v>14</v>
      </c>
      <c r="E13" s="15">
        <v>958.53800391370817</v>
      </c>
      <c r="F13" s="31">
        <v>44865</v>
      </c>
      <c r="G13" s="15">
        <v>32129.52</v>
      </c>
      <c r="H13" s="15">
        <v>0</v>
      </c>
      <c r="I13" s="15">
        <f t="shared" si="0"/>
        <v>0</v>
      </c>
      <c r="J13" s="15">
        <f t="shared" si="2"/>
        <v>0</v>
      </c>
      <c r="K13" s="15"/>
      <c r="L13" s="15">
        <f>E13+J13-K13</f>
        <v>958.53800391370817</v>
      </c>
      <c r="N13" s="19"/>
    </row>
    <row r="14" spans="1:14" ht="19.5" customHeight="1" x14ac:dyDescent="0.25">
      <c r="A14" s="3">
        <f t="shared" si="1"/>
        <v>10</v>
      </c>
      <c r="B14" s="3">
        <v>222</v>
      </c>
      <c r="C14" s="3">
        <v>2790584</v>
      </c>
      <c r="D14" s="5" t="s">
        <v>45</v>
      </c>
      <c r="E14" s="15">
        <v>1386.5567668914591</v>
      </c>
      <c r="F14" s="31">
        <v>44865</v>
      </c>
      <c r="G14" s="15">
        <v>34766.93</v>
      </c>
      <c r="H14" s="15">
        <v>436.95999999999913</v>
      </c>
      <c r="I14" s="15">
        <f t="shared" si="0"/>
        <v>591.62531289599883</v>
      </c>
      <c r="J14" s="15">
        <f t="shared" si="2"/>
        <v>1987.8610513305559</v>
      </c>
      <c r="K14" s="15">
        <v>1386.56</v>
      </c>
      <c r="L14" s="15">
        <f>E14+J14-K14</f>
        <v>1987.8578182220149</v>
      </c>
    </row>
    <row r="15" spans="1:14" ht="24" customHeight="1" x14ac:dyDescent="0.25">
      <c r="A15" s="3">
        <f t="shared" si="1"/>
        <v>11</v>
      </c>
      <c r="B15" s="3">
        <v>23</v>
      </c>
      <c r="C15" s="3">
        <v>3847696</v>
      </c>
      <c r="D15" s="4" t="s">
        <v>15</v>
      </c>
      <c r="E15" s="15">
        <v>-2547.9792279590356</v>
      </c>
      <c r="F15" s="31">
        <v>44865</v>
      </c>
      <c r="G15" s="15">
        <v>3316.62</v>
      </c>
      <c r="H15" s="15">
        <v>198.67999999999984</v>
      </c>
      <c r="I15" s="15">
        <f t="shared" si="0"/>
        <v>269.00429596799978</v>
      </c>
      <c r="J15" s="15">
        <f t="shared" si="2"/>
        <v>903.85443445247927</v>
      </c>
      <c r="K15" s="15"/>
      <c r="L15" s="15">
        <f>E15+J15-K15</f>
        <v>-1644.1247935065562</v>
      </c>
    </row>
    <row r="16" spans="1:14" ht="18" customHeight="1" x14ac:dyDescent="0.25">
      <c r="A16" s="3">
        <f t="shared" si="1"/>
        <v>12</v>
      </c>
      <c r="B16" s="3">
        <v>251</v>
      </c>
      <c r="C16" s="3">
        <v>2558921</v>
      </c>
      <c r="D16" s="5" t="s">
        <v>16</v>
      </c>
      <c r="E16" s="15">
        <v>625.40366326851881</v>
      </c>
      <c r="F16" s="31">
        <v>44865</v>
      </c>
      <c r="G16" s="15">
        <v>51809.919999999998</v>
      </c>
      <c r="H16" s="15">
        <v>418.47000000000116</v>
      </c>
      <c r="I16" s="15">
        <f t="shared" si="0"/>
        <v>566.5906368720016</v>
      </c>
      <c r="J16" s="15">
        <f t="shared" si="2"/>
        <v>1903.7445398899254</v>
      </c>
      <c r="K16" s="15">
        <f>2000+2000</f>
        <v>4000</v>
      </c>
      <c r="L16" s="15">
        <f>E16+J16-K16</f>
        <v>-1470.8517968415558</v>
      </c>
    </row>
    <row r="17" spans="1:12" ht="18.75" customHeight="1" x14ac:dyDescent="0.25">
      <c r="A17" s="3">
        <f t="shared" si="1"/>
        <v>13</v>
      </c>
      <c r="B17" s="3" t="s">
        <v>17</v>
      </c>
      <c r="C17" s="3">
        <v>2815443</v>
      </c>
      <c r="D17" s="5" t="s">
        <v>18</v>
      </c>
      <c r="E17" s="15">
        <v>-173.57956545823504</v>
      </c>
      <c r="F17" s="31">
        <v>44865</v>
      </c>
      <c r="G17" s="15">
        <v>3633.54</v>
      </c>
      <c r="H17" s="15">
        <v>25.130000000000109</v>
      </c>
      <c r="I17" s="15">
        <f t="shared" si="0"/>
        <v>34.024954488000148</v>
      </c>
      <c r="J17" s="15">
        <f t="shared" si="2"/>
        <v>114.32384707968049</v>
      </c>
      <c r="K17" s="15"/>
      <c r="L17" s="15">
        <f>E17+J17-K17</f>
        <v>-59.255718378554548</v>
      </c>
    </row>
    <row r="18" spans="1:12" ht="22.5" customHeight="1" x14ac:dyDescent="0.25">
      <c r="A18" s="3">
        <f t="shared" si="1"/>
        <v>14</v>
      </c>
      <c r="B18" s="3">
        <v>270</v>
      </c>
      <c r="C18" s="3">
        <v>2608101</v>
      </c>
      <c r="D18" s="5" t="s">
        <v>19</v>
      </c>
      <c r="E18" s="15">
        <v>93.780679402397936</v>
      </c>
      <c r="F18" s="31">
        <v>44865</v>
      </c>
      <c r="G18" s="15">
        <v>25576.27</v>
      </c>
      <c r="H18" s="15">
        <v>217.59000000000015</v>
      </c>
      <c r="I18" s="15">
        <f t="shared" si="0"/>
        <v>294.60763418400018</v>
      </c>
      <c r="J18" s="15">
        <f t="shared" si="2"/>
        <v>989.8816508582405</v>
      </c>
      <c r="K18" s="15">
        <v>10000</v>
      </c>
      <c r="L18" s="15">
        <f>E18+J18-K18</f>
        <v>-8916.3376697393614</v>
      </c>
    </row>
    <row r="19" spans="1:12" ht="20.25" customHeight="1" x14ac:dyDescent="0.25">
      <c r="A19" s="3">
        <f t="shared" si="1"/>
        <v>15</v>
      </c>
      <c r="B19" s="3">
        <v>276</v>
      </c>
      <c r="C19" s="3">
        <v>2795352</v>
      </c>
      <c r="D19" s="5" t="s">
        <v>20</v>
      </c>
      <c r="E19" s="15">
        <v>279.6680204375325</v>
      </c>
      <c r="F19" s="31">
        <v>44865</v>
      </c>
      <c r="G19" s="15">
        <v>14681.66</v>
      </c>
      <c r="H19" s="15">
        <v>0.57999999999992724</v>
      </c>
      <c r="I19" s="15">
        <f t="shared" si="0"/>
        <v>0.7852954079999015</v>
      </c>
      <c r="J19" s="15">
        <f t="shared" si="2"/>
        <v>2.6385925708796689</v>
      </c>
      <c r="K19" s="15"/>
      <c r="L19" s="15">
        <f>E19+J19-K19</f>
        <v>282.30661300841217</v>
      </c>
    </row>
    <row r="20" spans="1:12" ht="18.75" customHeight="1" x14ac:dyDescent="0.25">
      <c r="A20" s="3">
        <f t="shared" si="1"/>
        <v>16</v>
      </c>
      <c r="B20" s="3">
        <v>312</v>
      </c>
      <c r="C20" s="3">
        <v>2556448</v>
      </c>
      <c r="D20" s="5" t="s">
        <v>21</v>
      </c>
      <c r="E20" s="15">
        <v>-1385.2711169050265</v>
      </c>
      <c r="F20" s="31">
        <v>44865</v>
      </c>
      <c r="G20" s="15">
        <v>9116.5499999999993</v>
      </c>
      <c r="H20" s="15">
        <v>239.30999999999949</v>
      </c>
      <c r="I20" s="15">
        <f t="shared" si="0"/>
        <v>324.01559325599931</v>
      </c>
      <c r="J20" s="15">
        <f t="shared" si="2"/>
        <v>1088.6923933401577</v>
      </c>
      <c r="K20" s="15"/>
      <c r="L20" s="15">
        <f>E20+J20-K20</f>
        <v>-296.57872356486882</v>
      </c>
    </row>
    <row r="21" spans="1:12" ht="16.5" customHeight="1" x14ac:dyDescent="0.25">
      <c r="A21" s="3">
        <f t="shared" si="1"/>
        <v>17</v>
      </c>
      <c r="B21" s="3">
        <v>314</v>
      </c>
      <c r="C21" s="3">
        <v>3896065</v>
      </c>
      <c r="D21" s="5" t="s">
        <v>22</v>
      </c>
      <c r="E21" s="15">
        <v>86.169072904499629</v>
      </c>
      <c r="F21" s="31">
        <v>44865</v>
      </c>
      <c r="G21" s="15">
        <v>1037.67</v>
      </c>
      <c r="H21" s="15">
        <v>0.25</v>
      </c>
      <c r="I21" s="15">
        <f t="shared" si="0"/>
        <v>0.3384894</v>
      </c>
      <c r="J21" s="15">
        <f t="shared" si="2"/>
        <v>1.137324384</v>
      </c>
      <c r="K21" s="15"/>
      <c r="L21" s="15">
        <f>E21+J21-K21</f>
        <v>87.306397288499625</v>
      </c>
    </row>
    <row r="22" spans="1:12" ht="15.75" customHeight="1" x14ac:dyDescent="0.25">
      <c r="A22" s="3">
        <f t="shared" si="1"/>
        <v>18</v>
      </c>
      <c r="B22" s="3">
        <v>316</v>
      </c>
      <c r="C22" s="3">
        <v>2816948</v>
      </c>
      <c r="D22" s="5" t="s">
        <v>23</v>
      </c>
      <c r="E22" s="15">
        <v>-397.44603679331829</v>
      </c>
      <c r="F22" s="31">
        <v>44865</v>
      </c>
      <c r="G22" s="15">
        <v>2699.4</v>
      </c>
      <c r="H22" s="15">
        <v>8.9800000000000182</v>
      </c>
      <c r="I22" s="15">
        <f t="shared" si="0"/>
        <v>12.158539248000025</v>
      </c>
      <c r="J22" s="15">
        <f t="shared" si="2"/>
        <v>40.852691873280087</v>
      </c>
      <c r="K22" s="15"/>
      <c r="L22" s="15">
        <f>E22+J22-K22</f>
        <v>-356.59334492003819</v>
      </c>
    </row>
    <row r="23" spans="1:12" s="6" customFormat="1" ht="17.25" customHeight="1" x14ac:dyDescent="0.25">
      <c r="A23" s="3">
        <f t="shared" si="1"/>
        <v>19</v>
      </c>
      <c r="B23" s="3">
        <v>317</v>
      </c>
      <c r="C23" s="3">
        <v>2769820</v>
      </c>
      <c r="D23" s="4" t="s">
        <v>24</v>
      </c>
      <c r="E23" s="15">
        <v>2009.8976641723314</v>
      </c>
      <c r="F23" s="31">
        <v>44865</v>
      </c>
      <c r="G23" s="17">
        <v>105104.89</v>
      </c>
      <c r="H23" s="17">
        <v>122.58999999999651</v>
      </c>
      <c r="I23" s="15">
        <f t="shared" si="0"/>
        <v>165.98166218399527</v>
      </c>
      <c r="J23" s="15">
        <f t="shared" si="2"/>
        <v>557.69838493822408</v>
      </c>
      <c r="K23" s="17">
        <v>2000</v>
      </c>
      <c r="L23" s="15">
        <f>E23+J23-K23</f>
        <v>567.59604911055521</v>
      </c>
    </row>
    <row r="24" spans="1:12" ht="15.75" customHeight="1" x14ac:dyDescent="0.25">
      <c r="A24" s="3">
        <f t="shared" si="1"/>
        <v>20</v>
      </c>
      <c r="B24" s="3">
        <v>326</v>
      </c>
      <c r="C24" s="3">
        <v>2815429</v>
      </c>
      <c r="D24" s="5" t="s">
        <v>25</v>
      </c>
      <c r="E24" s="15">
        <v>-735.72339277723427</v>
      </c>
      <c r="F24" s="31">
        <v>44865</v>
      </c>
      <c r="G24" s="15">
        <v>1044.74</v>
      </c>
      <c r="H24" s="15">
        <v>0.18000000000006366</v>
      </c>
      <c r="I24" s="15">
        <f t="shared" si="0"/>
        <v>0.24371236800008619</v>
      </c>
      <c r="J24" s="15">
        <f t="shared" si="2"/>
        <v>0.81887355648028959</v>
      </c>
      <c r="K24" s="15"/>
      <c r="L24" s="15">
        <f>E24+J24-K24</f>
        <v>-734.90451922075397</v>
      </c>
    </row>
    <row r="25" spans="1:12" ht="18.75" customHeight="1" x14ac:dyDescent="0.25">
      <c r="A25" s="3">
        <f t="shared" si="1"/>
        <v>21</v>
      </c>
      <c r="B25" s="3">
        <v>345</v>
      </c>
      <c r="C25" s="3">
        <v>2807848</v>
      </c>
      <c r="D25" s="5" t="s">
        <v>26</v>
      </c>
      <c r="E25" s="15">
        <v>24.613235635247872</v>
      </c>
      <c r="F25" s="31">
        <v>44865</v>
      </c>
      <c r="G25" s="15">
        <v>1855.48</v>
      </c>
      <c r="H25" s="15">
        <v>9.9999999999909051E-3</v>
      </c>
      <c r="I25" s="15">
        <f t="shared" si="0"/>
        <v>1.3539575999987686E-2</v>
      </c>
      <c r="J25" s="15">
        <f t="shared" si="2"/>
        <v>4.5492975359958623E-2</v>
      </c>
      <c r="K25" s="15"/>
      <c r="L25" s="15">
        <f>E25+J25-K25</f>
        <v>24.658728610607831</v>
      </c>
    </row>
    <row r="26" spans="1:12" ht="18.75" customHeight="1" x14ac:dyDescent="0.25">
      <c r="A26" s="3">
        <f t="shared" si="1"/>
        <v>22</v>
      </c>
      <c r="B26" s="3">
        <v>348</v>
      </c>
      <c r="C26" s="3">
        <v>2598993</v>
      </c>
      <c r="D26" s="5" t="s">
        <v>27</v>
      </c>
      <c r="E26" s="15">
        <v>-109.02490628588599</v>
      </c>
      <c r="F26" s="31">
        <v>44865</v>
      </c>
      <c r="G26" s="15">
        <v>58.44</v>
      </c>
      <c r="H26" s="15">
        <v>0.1699999999999946</v>
      </c>
      <c r="I26" s="15">
        <f t="shared" si="0"/>
        <v>0.23017279199999269</v>
      </c>
      <c r="J26" s="15">
        <f t="shared" si="2"/>
        <v>0.77338058111997543</v>
      </c>
      <c r="K26" s="15"/>
      <c r="L26" s="15">
        <f>E26+J26-K26</f>
        <v>-108.25152570476601</v>
      </c>
    </row>
    <row r="27" spans="1:12" ht="19.5" customHeight="1" x14ac:dyDescent="0.25">
      <c r="A27" s="3">
        <f t="shared" si="1"/>
        <v>23</v>
      </c>
      <c r="B27" s="3">
        <v>360</v>
      </c>
      <c r="C27" s="3">
        <v>2816570</v>
      </c>
      <c r="D27" s="5" t="s">
        <v>28</v>
      </c>
      <c r="E27" s="15">
        <v>1578.2983359882594</v>
      </c>
      <c r="F27" s="31">
        <v>44865</v>
      </c>
      <c r="G27" s="15">
        <v>21144.95</v>
      </c>
      <c r="H27" s="15">
        <v>283.09000000000015</v>
      </c>
      <c r="I27" s="15">
        <f t="shared" si="0"/>
        <v>383.29185698400022</v>
      </c>
      <c r="J27" s="15">
        <f t="shared" si="2"/>
        <v>1287.8606394662406</v>
      </c>
      <c r="K27" s="15">
        <v>1578.3</v>
      </c>
      <c r="L27" s="15">
        <f>E27+J27-K27</f>
        <v>1287.8589754545003</v>
      </c>
    </row>
    <row r="28" spans="1:12" ht="16.5" customHeight="1" x14ac:dyDescent="0.25">
      <c r="A28" s="3">
        <f t="shared" si="1"/>
        <v>24</v>
      </c>
      <c r="B28" s="3">
        <v>39</v>
      </c>
      <c r="C28" s="3">
        <v>3904375</v>
      </c>
      <c r="D28" s="5" t="s">
        <v>29</v>
      </c>
      <c r="E28" s="15">
        <v>2640.4793676095983</v>
      </c>
      <c r="F28" s="31">
        <v>44865</v>
      </c>
      <c r="G28" s="15">
        <v>23903.23</v>
      </c>
      <c r="H28" s="15">
        <v>765.20000000000073</v>
      </c>
      <c r="I28" s="15">
        <f t="shared" si="0"/>
        <v>1036.048355520001</v>
      </c>
      <c r="J28" s="15">
        <f t="shared" si="2"/>
        <v>3481.1224745472032</v>
      </c>
      <c r="K28" s="15">
        <v>4000</v>
      </c>
      <c r="L28" s="15">
        <f>E28+J28-K28</f>
        <v>2121.6018421568015</v>
      </c>
    </row>
    <row r="29" spans="1:12" ht="19.5" customHeight="1" x14ac:dyDescent="0.25">
      <c r="A29" s="3">
        <f t="shared" si="1"/>
        <v>25</v>
      </c>
      <c r="B29" s="3">
        <v>400</v>
      </c>
      <c r="C29" s="3">
        <v>2804906</v>
      </c>
      <c r="D29" s="5" t="s">
        <v>30</v>
      </c>
      <c r="E29" s="15">
        <v>4732.0796665574608</v>
      </c>
      <c r="F29" s="31">
        <v>44865</v>
      </c>
      <c r="G29" s="15">
        <v>194274.45</v>
      </c>
      <c r="H29" s="15">
        <v>1588.5100000000093</v>
      </c>
      <c r="I29" s="15">
        <f t="shared" si="0"/>
        <v>2150.7751871760124</v>
      </c>
      <c r="J29" s="15">
        <f t="shared" si="2"/>
        <v>7226.6046289114011</v>
      </c>
      <c r="K29" s="15">
        <v>5000</v>
      </c>
      <c r="L29" s="15">
        <f>E29+J29-K29</f>
        <v>6958.6842954688618</v>
      </c>
    </row>
    <row r="30" spans="1:12" ht="18.75" customHeight="1" x14ac:dyDescent="0.25">
      <c r="A30" s="3">
        <f t="shared" si="1"/>
        <v>26</v>
      </c>
      <c r="B30" s="3">
        <v>405</v>
      </c>
      <c r="C30" s="3">
        <v>2806572</v>
      </c>
      <c r="D30" s="5" t="s">
        <v>31</v>
      </c>
      <c r="E30" s="15">
        <v>371.29745616101945</v>
      </c>
      <c r="F30" s="31">
        <v>44865</v>
      </c>
      <c r="G30" s="15">
        <v>8512.33</v>
      </c>
      <c r="H30" s="15">
        <v>145.38999999999942</v>
      </c>
      <c r="I30" s="15">
        <f t="shared" si="0"/>
        <v>196.8518954639992</v>
      </c>
      <c r="J30" s="15">
        <f t="shared" si="2"/>
        <v>661.42236875903734</v>
      </c>
      <c r="K30" s="15">
        <v>1000</v>
      </c>
      <c r="L30" s="15">
        <f>E30+J30-K30</f>
        <v>32.719824920056908</v>
      </c>
    </row>
    <row r="31" spans="1:12" ht="19.5" customHeight="1" x14ac:dyDescent="0.25">
      <c r="A31" s="3">
        <f t="shared" si="1"/>
        <v>27</v>
      </c>
      <c r="B31" s="3">
        <v>41</v>
      </c>
      <c r="C31" s="3">
        <v>3887317</v>
      </c>
      <c r="D31" s="5" t="s">
        <v>32</v>
      </c>
      <c r="E31" s="15">
        <v>-158.25657550469913</v>
      </c>
      <c r="F31" s="31">
        <v>44865</v>
      </c>
      <c r="G31" s="15">
        <v>1129.8699999999999</v>
      </c>
      <c r="H31" s="15">
        <v>5.2399999999997817</v>
      </c>
      <c r="I31" s="15">
        <f t="shared" si="0"/>
        <v>7.0947378239997043</v>
      </c>
      <c r="J31" s="15">
        <f t="shared" si="2"/>
        <v>23.838319088639004</v>
      </c>
      <c r="K31" s="15"/>
      <c r="L31" s="15">
        <f>E31+J31-K31</f>
        <v>-134.41825641606013</v>
      </c>
    </row>
    <row r="32" spans="1:12" ht="21.75" customHeight="1" x14ac:dyDescent="0.25">
      <c r="A32" s="3">
        <f t="shared" si="1"/>
        <v>28</v>
      </c>
      <c r="B32" s="3">
        <v>42</v>
      </c>
      <c r="C32" s="3">
        <v>3886964</v>
      </c>
      <c r="D32" s="5" t="s">
        <v>33</v>
      </c>
      <c r="E32" s="15">
        <v>75.904701195688432</v>
      </c>
      <c r="F32" s="31">
        <v>44865</v>
      </c>
      <c r="G32" s="15">
        <v>1327.56</v>
      </c>
      <c r="H32" s="15">
        <v>1.5099999999999909</v>
      </c>
      <c r="I32" s="15">
        <f t="shared" si="0"/>
        <v>2.0444759759999878</v>
      </c>
      <c r="J32" s="15">
        <f t="shared" si="2"/>
        <v>6.869439279359959</v>
      </c>
      <c r="K32" s="15"/>
      <c r="L32" s="15">
        <f>E32+J32-K32</f>
        <v>82.774140475048398</v>
      </c>
    </row>
    <row r="33" spans="1:12" ht="19.5" customHeight="1" x14ac:dyDescent="0.25">
      <c r="A33" s="3">
        <f t="shared" si="1"/>
        <v>29</v>
      </c>
      <c r="B33" s="3">
        <v>91</v>
      </c>
      <c r="C33" s="3">
        <v>2802794</v>
      </c>
      <c r="D33" s="5" t="s">
        <v>34</v>
      </c>
      <c r="E33" s="15">
        <v>-462.12375769132581</v>
      </c>
      <c r="F33" s="31">
        <v>44865</v>
      </c>
      <c r="G33" s="15">
        <v>1535.53</v>
      </c>
      <c r="H33" s="15">
        <v>5.6099999999999</v>
      </c>
      <c r="I33" s="15">
        <f t="shared" si="0"/>
        <v>7.5957021359998649</v>
      </c>
      <c r="J33" s="15">
        <f t="shared" si="2"/>
        <v>25.521559176959546</v>
      </c>
      <c r="K33" s="15"/>
      <c r="L33" s="15">
        <f>E33+J33-K33</f>
        <v>-436.60219851436625</v>
      </c>
    </row>
    <row r="34" spans="1:12" ht="19.5" customHeight="1" x14ac:dyDescent="0.25">
      <c r="A34" s="3">
        <f t="shared" si="1"/>
        <v>30</v>
      </c>
      <c r="B34" s="3">
        <v>159</v>
      </c>
      <c r="C34" s="3">
        <v>3851920</v>
      </c>
      <c r="D34" s="5" t="s">
        <v>35</v>
      </c>
      <c r="E34" s="15">
        <v>-97.826310431096005</v>
      </c>
      <c r="F34" s="31">
        <v>44865</v>
      </c>
      <c r="G34" s="15">
        <v>71.680000000000007</v>
      </c>
      <c r="H34" s="15">
        <v>1.68</v>
      </c>
      <c r="I34" s="15">
        <f t="shared" si="0"/>
        <v>2.274648768</v>
      </c>
      <c r="J34" s="15">
        <f t="shared" si="2"/>
        <v>7.6428198604799995</v>
      </c>
      <c r="K34" s="15"/>
      <c r="L34" s="15">
        <f>E34+J34-K34</f>
        <v>-90.183490570616001</v>
      </c>
    </row>
    <row r="35" spans="1:12" ht="19.5" customHeight="1" x14ac:dyDescent="0.25">
      <c r="A35" s="3">
        <f t="shared" si="1"/>
        <v>31</v>
      </c>
      <c r="B35" s="3">
        <v>88</v>
      </c>
      <c r="C35" s="3">
        <v>3288231</v>
      </c>
      <c r="D35" s="5" t="s">
        <v>36</v>
      </c>
      <c r="E35" s="15">
        <v>1204.901132830284</v>
      </c>
      <c r="F35" s="31">
        <v>44865</v>
      </c>
      <c r="G35" s="15">
        <v>17865.12</v>
      </c>
      <c r="H35" s="15">
        <v>955.2599999999984</v>
      </c>
      <c r="I35" s="15">
        <f t="shared" si="0"/>
        <v>1293.3815369759977</v>
      </c>
      <c r="J35" s="15">
        <f t="shared" si="2"/>
        <v>4345.761964239352</v>
      </c>
      <c r="K35" s="15">
        <v>1210</v>
      </c>
      <c r="L35" s="15">
        <f>E35+J35-K35</f>
        <v>4340.663097069636</v>
      </c>
    </row>
    <row r="36" spans="1:12" ht="19.5" customHeight="1" x14ac:dyDescent="0.25">
      <c r="A36" s="3">
        <f t="shared" si="1"/>
        <v>32</v>
      </c>
      <c r="B36" s="3">
        <v>89</v>
      </c>
      <c r="C36" s="3">
        <v>3284556</v>
      </c>
      <c r="D36" s="5" t="s">
        <v>49</v>
      </c>
      <c r="E36" s="15">
        <v>193.75923681028399</v>
      </c>
      <c r="F36" s="31">
        <v>44865</v>
      </c>
      <c r="G36" s="15">
        <v>4552.22</v>
      </c>
      <c r="H36" s="25">
        <v>0</v>
      </c>
      <c r="I36" s="15">
        <f t="shared" si="0"/>
        <v>0</v>
      </c>
      <c r="J36" s="15">
        <f t="shared" si="2"/>
        <v>0</v>
      </c>
      <c r="K36" s="15"/>
      <c r="L36" s="15">
        <f>E36+J36-K36</f>
        <v>193.75923681028399</v>
      </c>
    </row>
    <row r="37" spans="1:12" ht="19.5" customHeight="1" x14ac:dyDescent="0.25">
      <c r="A37" s="3">
        <f t="shared" si="1"/>
        <v>33</v>
      </c>
      <c r="B37" s="3">
        <v>349</v>
      </c>
      <c r="C37" s="3">
        <v>2754160</v>
      </c>
      <c r="D37" s="5" t="s">
        <v>37</v>
      </c>
      <c r="E37" s="15">
        <v>-102.37119298079716</v>
      </c>
      <c r="F37" s="31">
        <v>44865</v>
      </c>
      <c r="G37" s="15">
        <v>7754.72</v>
      </c>
      <c r="H37" s="15">
        <v>2.0000000000436557E-2</v>
      </c>
      <c r="I37" s="15">
        <f t="shared" si="0"/>
        <v>2.7079152000591081E-2</v>
      </c>
      <c r="J37" s="15">
        <f t="shared" si="2"/>
        <v>9.0985950721986036E-2</v>
      </c>
      <c r="K37" s="15"/>
      <c r="L37" s="15">
        <f>E37+J37-K37</f>
        <v>-102.28020703007518</v>
      </c>
    </row>
    <row r="38" spans="1:12" ht="19.5" customHeight="1" x14ac:dyDescent="0.25">
      <c r="A38" s="3">
        <f t="shared" si="1"/>
        <v>34</v>
      </c>
      <c r="B38" s="3">
        <v>356</v>
      </c>
      <c r="C38" s="3">
        <v>2807715</v>
      </c>
      <c r="D38" s="5" t="s">
        <v>38</v>
      </c>
      <c r="E38" s="15">
        <v>35.430912538547602</v>
      </c>
      <c r="F38" s="31">
        <v>44865</v>
      </c>
      <c r="G38" s="15">
        <v>1843.5</v>
      </c>
      <c r="H38" s="15">
        <v>5.3199999999999363</v>
      </c>
      <c r="I38" s="15">
        <f t="shared" si="0"/>
        <v>7.2030544319999139</v>
      </c>
      <c r="J38" s="15">
        <f t="shared" si="2"/>
        <v>24.202262891519709</v>
      </c>
      <c r="K38" s="15">
        <v>36</v>
      </c>
      <c r="L38" s="15">
        <f>E38+J38-K38</f>
        <v>23.633175430067311</v>
      </c>
    </row>
    <row r="39" spans="1:12" ht="19.5" customHeight="1" x14ac:dyDescent="0.25">
      <c r="A39" s="3">
        <f t="shared" si="1"/>
        <v>35</v>
      </c>
      <c r="B39" s="3">
        <v>5</v>
      </c>
      <c r="C39" s="3">
        <v>2815470</v>
      </c>
      <c r="D39" s="5" t="s">
        <v>39</v>
      </c>
      <c r="E39" s="15">
        <v>5.352728156070004</v>
      </c>
      <c r="F39" s="31">
        <v>44865</v>
      </c>
      <c r="G39" s="15">
        <v>598.67999999999995</v>
      </c>
      <c r="H39" s="15">
        <v>0</v>
      </c>
      <c r="I39" s="15">
        <f t="shared" si="0"/>
        <v>0</v>
      </c>
      <c r="J39" s="15">
        <f t="shared" si="2"/>
        <v>0</v>
      </c>
      <c r="K39" s="15"/>
      <c r="L39" s="15">
        <f>E39+J39-K39</f>
        <v>5.352728156070004</v>
      </c>
    </row>
    <row r="40" spans="1:12" ht="19.5" customHeight="1" x14ac:dyDescent="0.25">
      <c r="A40" s="3">
        <f t="shared" si="1"/>
        <v>36</v>
      </c>
      <c r="B40" s="3">
        <v>50</v>
      </c>
      <c r="C40" s="3">
        <v>2558910</v>
      </c>
      <c r="D40" s="5" t="s">
        <v>40</v>
      </c>
      <c r="E40" s="15">
        <v>20.142113600287988</v>
      </c>
      <c r="F40" s="31">
        <v>44865</v>
      </c>
      <c r="G40" s="15">
        <v>58.47</v>
      </c>
      <c r="H40" s="15">
        <v>0</v>
      </c>
      <c r="I40" s="15">
        <f t="shared" si="0"/>
        <v>0</v>
      </c>
      <c r="J40" s="15">
        <f t="shared" si="2"/>
        <v>0</v>
      </c>
      <c r="K40" s="15"/>
      <c r="L40" s="15">
        <f>E40+J40-K40</f>
        <v>20.142113600287988</v>
      </c>
    </row>
    <row r="41" spans="1:12" ht="19.5" customHeight="1" x14ac:dyDescent="0.25">
      <c r="A41" s="3">
        <f t="shared" si="1"/>
        <v>37</v>
      </c>
      <c r="B41" s="3">
        <v>53</v>
      </c>
      <c r="C41" s="3">
        <v>2815783</v>
      </c>
      <c r="D41" s="5" t="s">
        <v>41</v>
      </c>
      <c r="E41" s="15">
        <v>0.23488388123789783</v>
      </c>
      <c r="F41" s="31">
        <v>44865</v>
      </c>
      <c r="G41" s="15">
        <v>1126.76</v>
      </c>
      <c r="H41" s="15">
        <v>9.9999999999909051E-3</v>
      </c>
      <c r="I41" s="15">
        <f t="shared" si="0"/>
        <v>1.3539575999987686E-2</v>
      </c>
      <c r="J41" s="15">
        <f t="shared" si="2"/>
        <v>4.5492975359958623E-2</v>
      </c>
      <c r="K41" s="15"/>
      <c r="L41" s="15">
        <f>E41+J41-K41</f>
        <v>0.28037685659785644</v>
      </c>
    </row>
    <row r="42" spans="1:12" ht="19.5" customHeight="1" x14ac:dyDescent="0.25">
      <c r="A42" s="3">
        <f t="shared" si="1"/>
        <v>38</v>
      </c>
      <c r="B42" s="3">
        <v>362</v>
      </c>
      <c r="C42" s="3">
        <v>3290557</v>
      </c>
      <c r="D42" s="5" t="s">
        <v>42</v>
      </c>
      <c r="E42" s="15">
        <v>-1610.9048046647124</v>
      </c>
      <c r="F42" s="31">
        <v>44865</v>
      </c>
      <c r="G42" s="15">
        <v>153.66</v>
      </c>
      <c r="H42" s="15">
        <v>0.82999999999998408</v>
      </c>
      <c r="I42" s="15">
        <f t="shared" si="0"/>
        <v>1.1237848079999784</v>
      </c>
      <c r="J42" s="15">
        <f t="shared" si="2"/>
        <v>3.7759169548799272</v>
      </c>
      <c r="K42" s="15"/>
      <c r="L42" s="15">
        <f>E42+J42-K42</f>
        <v>-1607.1288877098325</v>
      </c>
    </row>
    <row r="43" spans="1:12" ht="29.25" customHeight="1" x14ac:dyDescent="0.25">
      <c r="A43" s="7"/>
      <c r="B43" s="7"/>
      <c r="C43" s="7"/>
      <c r="D43" s="8" t="s">
        <v>43</v>
      </c>
      <c r="E43" s="22">
        <f t="shared" ref="E43" si="3">SUM(E5:E42)</f>
        <v>17694.822636918478</v>
      </c>
      <c r="F43" s="28"/>
      <c r="G43" s="22">
        <f>SUM(G5:G42)</f>
        <v>656447.45000000019</v>
      </c>
      <c r="H43" s="22">
        <f t="shared" ref="H43:L43" si="4">SUM(H5:H42)</f>
        <v>6647.1800000000057</v>
      </c>
      <c r="I43" s="22">
        <f t="shared" si="4"/>
        <v>8999.9998795680076</v>
      </c>
      <c r="J43" s="22">
        <f t="shared" si="4"/>
        <v>30239.999595348505</v>
      </c>
      <c r="K43" s="22">
        <f t="shared" si="4"/>
        <v>36577.39</v>
      </c>
      <c r="L43" s="22">
        <f t="shared" si="4"/>
        <v>11357.432232266974</v>
      </c>
    </row>
    <row r="44" spans="1:12" ht="36" customHeight="1" x14ac:dyDescent="0.25">
      <c r="A44" s="9"/>
      <c r="B44" s="9"/>
      <c r="C44" s="9"/>
      <c r="D44" s="10" t="s">
        <v>48</v>
      </c>
      <c r="E44" s="20"/>
      <c r="F44" s="29"/>
      <c r="G44" s="23"/>
      <c r="H44" s="23">
        <v>9000</v>
      </c>
      <c r="I44" s="23"/>
      <c r="J44" s="23">
        <v>30240</v>
      </c>
      <c r="K44" s="23"/>
      <c r="L44" s="23"/>
    </row>
  </sheetData>
  <mergeCells count="1">
    <mergeCell ref="E3:K3"/>
  </mergeCells>
  <pageMargins left="0.31496062992125984" right="0.11811023622047245" top="7.874015748031496E-2" bottom="7.874015748031496E-2" header="0.31496062992125984" footer="0.31496062992125984"/>
  <pageSetup paperSize="9" scale="7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сентябрь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2022-11-13T06:11:30Z</dcterms:modified>
</cp:coreProperties>
</file>