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K43" i="1" l="1"/>
  <c r="I29" i="1"/>
  <c r="J29" i="1" s="1"/>
  <c r="I6" i="1"/>
  <c r="J6" i="1" s="1"/>
  <c r="I7" i="1"/>
  <c r="J7" i="1" s="1"/>
  <c r="I8" i="1"/>
  <c r="J8" i="1" s="1"/>
  <c r="I9" i="1"/>
  <c r="J9" i="1" s="1"/>
  <c r="L9" i="1" s="1"/>
  <c r="I10" i="1"/>
  <c r="J10" i="1" s="1"/>
  <c r="I11" i="1"/>
  <c r="J11" i="1" s="1"/>
  <c r="I12" i="1"/>
  <c r="J12" i="1" s="1"/>
  <c r="L12" i="1" s="1"/>
  <c r="I13" i="1"/>
  <c r="J13" i="1" s="1"/>
  <c r="I14" i="1"/>
  <c r="J14" i="1" s="1"/>
  <c r="I15" i="1"/>
  <c r="J15" i="1" s="1"/>
  <c r="I16" i="1"/>
  <c r="J16" i="1" s="1"/>
  <c r="I17" i="1"/>
  <c r="J17" i="1" s="1"/>
  <c r="L17" i="1" s="1"/>
  <c r="I18" i="1"/>
  <c r="J18" i="1" s="1"/>
  <c r="I19" i="1"/>
  <c r="J19" i="1" s="1"/>
  <c r="I20" i="1"/>
  <c r="J20" i="1" s="1"/>
  <c r="L20" i="1" s="1"/>
  <c r="I21" i="1"/>
  <c r="J21" i="1" s="1"/>
  <c r="I22" i="1"/>
  <c r="J22" i="1" s="1"/>
  <c r="I23" i="1"/>
  <c r="J23" i="1" s="1"/>
  <c r="I24" i="1"/>
  <c r="J24" i="1" s="1"/>
  <c r="I25" i="1"/>
  <c r="J25" i="1" s="1"/>
  <c r="L25" i="1" s="1"/>
  <c r="I26" i="1"/>
  <c r="J26" i="1" s="1"/>
  <c r="I27" i="1"/>
  <c r="J27" i="1" s="1"/>
  <c r="I28" i="1"/>
  <c r="J28" i="1" s="1"/>
  <c r="L28" i="1" s="1"/>
  <c r="I30" i="1"/>
  <c r="J30" i="1" s="1"/>
  <c r="I31" i="1"/>
  <c r="J31" i="1" s="1"/>
  <c r="I32" i="1"/>
  <c r="J32" i="1" s="1"/>
  <c r="I33" i="1"/>
  <c r="J33" i="1" s="1"/>
  <c r="L33" i="1" s="1"/>
  <c r="I34" i="1"/>
  <c r="J34" i="1" s="1"/>
  <c r="L34" i="1" s="1"/>
  <c r="I35" i="1"/>
  <c r="J35" i="1" s="1"/>
  <c r="I36" i="1"/>
  <c r="J36" i="1" s="1"/>
  <c r="I37" i="1"/>
  <c r="J37" i="1" s="1"/>
  <c r="L37" i="1" s="1"/>
  <c r="I38" i="1"/>
  <c r="J38" i="1" s="1"/>
  <c r="I39" i="1"/>
  <c r="J39" i="1" s="1"/>
  <c r="I40" i="1"/>
  <c r="J40" i="1" s="1"/>
  <c r="I41" i="1"/>
  <c r="J41" i="1" s="1"/>
  <c r="L41" i="1" s="1"/>
  <c r="I42" i="1"/>
  <c r="J42" i="1" s="1"/>
  <c r="L42" i="1" s="1"/>
  <c r="I5" i="1"/>
  <c r="J5" i="1" s="1"/>
  <c r="G43" i="1"/>
  <c r="L8" i="1" l="1"/>
  <c r="L32" i="1"/>
  <c r="L15" i="1"/>
  <c r="L7" i="1"/>
  <c r="L16" i="1"/>
  <c r="L24" i="1"/>
  <c r="L40" i="1"/>
  <c r="L23" i="1"/>
  <c r="L39" i="1"/>
  <c r="L31" i="1"/>
  <c r="L29" i="1"/>
  <c r="L22" i="1"/>
  <c r="L14" i="1"/>
  <c r="L6" i="1"/>
  <c r="L38" i="1"/>
  <c r="L30" i="1"/>
  <c r="L21" i="1"/>
  <c r="L13" i="1"/>
  <c r="L36" i="1"/>
  <c r="L27" i="1"/>
  <c r="L19" i="1"/>
  <c r="L35" i="1"/>
  <c r="L5" i="1"/>
  <c r="L26" i="1"/>
  <c r="L18" i="1"/>
  <c r="L10" i="1"/>
  <c r="J43" i="1"/>
  <c r="L11" i="1"/>
  <c r="I43" i="1"/>
  <c r="E43" i="1"/>
  <c r="L43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<sst xmlns="http://schemas.openxmlformats.org/spreadsheetml/2006/main" count="56" uniqueCount="56">
  <si>
    <t>Партнерство 1</t>
  </si>
  <si>
    <t>№ п/п</t>
  </si>
  <si>
    <t>Номер участка</t>
  </si>
  <si>
    <t xml:space="preserve">Серийный нормнр счетчика </t>
  </si>
  <si>
    <t>Наименование_Точки_Учета</t>
  </si>
  <si>
    <t>Потребление, кВт</t>
  </si>
  <si>
    <t>Сумма к оплате по тарифу 3,20 руб.</t>
  </si>
  <si>
    <t xml:space="preserve"> СуммАктЭн </t>
  </si>
  <si>
    <t>П1 105_Парамонова Н.А.</t>
  </si>
  <si>
    <t>П1 136_Евдокимов А.Н.</t>
  </si>
  <si>
    <t>П1 139_Гриул М.А.</t>
  </si>
  <si>
    <t>П1 167_168_Пустовалова О.В.</t>
  </si>
  <si>
    <t>П1 169_170 Мещерская Н.В.</t>
  </si>
  <si>
    <t>П1 204_Мистрюкова М.М.</t>
  </si>
  <si>
    <t>П1 205_Поротиков А.Н.</t>
  </si>
  <si>
    <t>П1 206_Нестерович Е.Н.</t>
  </si>
  <si>
    <t xml:space="preserve">П1 207 Нестерович А.Н. </t>
  </si>
  <si>
    <t>П1 23_Постолатий В.А.</t>
  </si>
  <si>
    <t>П1 251_Бухтуева М.В.</t>
  </si>
  <si>
    <t>269Б</t>
  </si>
  <si>
    <t>П1 269Б_Фокин Д.Л.</t>
  </si>
  <si>
    <t>П1 270_Макарова Е.Ю.</t>
  </si>
  <si>
    <t>П1 276_Тельнов Р.А.</t>
  </si>
  <si>
    <t>П1 312 Борисов С.А.</t>
  </si>
  <si>
    <t>П1 314_Завадский А.Н.</t>
  </si>
  <si>
    <t>П1 316_Полещук Э.В</t>
  </si>
  <si>
    <t>П1 317_Мокрушина Е.В.</t>
  </si>
  <si>
    <t>П1 326_Сукова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</si>
  <si>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</si>
  <si>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</si>
  <si>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</si>
  <si>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</si>
  <si>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 В.О.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</si>
  <si>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</si>
  <si>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</si>
  <si>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</si>
  <si>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</si>
  <si>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</si>
  <si>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</si>
  <si>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П1.2 89_Маркин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</si>
  <si>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</si>
  <si>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</si>
  <si>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</si>
  <si>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</si>
  <si>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</si>
  <si>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</si>
  <si>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ИТОГО</t>
  </si>
  <si>
    <t>К отлате в Красноярсэнергосбыт, руб</t>
  </si>
  <si>
    <t>дата снятия показаний</t>
  </si>
  <si>
    <t>П1 222_Кайков Н.А.</t>
  </si>
  <si>
    <t>Переплата (-)
Долг(+) 
на 28.04.2022</t>
  </si>
  <si>
    <t xml:space="preserve">апрель 2022 </t>
  </si>
  <si>
    <t>Оплачено в мае</t>
  </si>
  <si>
    <t>Переплата (-)
Долг(+) 
на 29.05.2022</t>
  </si>
  <si>
    <t>Потребление + потери (11,48%) кВт</t>
  </si>
  <si>
    <t>май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</si>
</sst>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center"/>
    </xf>
    <xf numFmtId="4" fontId="3" fillId="6" borderId="2" xfId="0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vertical="top" wrapText="1"/>
    </xf>
    <xf numFmtId="4" fontId="6" fillId="8" borderId="2" xfId="0" applyNumberFormat="1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/>
    <xf numFmtId="4" fontId="0" fillId="0" borderId="2" xfId="0" applyNumberFormat="1" applyBorder="1"/>
    <xf numFmtId="4" fontId="5" fillId="7" borderId="2" xfId="0" applyNumberFormat="1" applyFont="1" applyFill="1" applyBorder="1" applyAlignment="1">
      <alignment vertical="top" wrapText="1"/>
    </xf>
    <xf numFmtId="4" fontId="0" fillId="5" borderId="2" xfId="0" applyNumberFormat="1" applyFill="1" applyBorder="1"/>
    <xf numFmtId="4" fontId="0" fillId="5" borderId="2" xfId="0" applyNumberFormat="1" applyFill="1" applyBorder="1" applyAlignment="1">
      <alignment vertical="center"/>
    </xf>
    <xf numFmtId="49" fontId="1" fillId="2" borderId="5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vertical="center"/>
    </xf>
    <xf numFmtId="4" fontId="6" fillId="8" borderId="2" xfId="0" applyNumberFormat="1" applyFont="1" applyFill="1" applyBorder="1" applyAlignment="1">
      <alignment vertical="top" wrapText="1"/>
    </xf>
    <xf numFmtId="4" fontId="7" fillId="0" borderId="2" xfId="0" applyNumberFormat="1" applyFont="1" applyBorder="1"/>
    <xf numFmtId="4" fontId="8" fillId="7" borderId="2" xfId="0" applyNumberFormat="1" applyFont="1" applyFill="1" applyBorder="1" applyAlignment="1">
      <alignment vertical="top" wrapText="1"/>
    </xf>
    <xf numFmtId="0" fontId="9" fillId="8" borderId="2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B40" workbookViewId="0">
      <selection activeCell="M47" sqref="M47"/>
    </sheetView>
  </sheetViews>
  <sheetFormatPr defaultRowHeight="15" x14ac:dyDescent="0.25"/>
  <cols>
    <col min="1" max="1" width="0" hidden="1" customWidth="1"/>
    <col min="4" max="4" width="30.140625" customWidth="1"/>
    <col min="5" max="5" width="11.5703125" customWidth="1"/>
    <col min="6" max="6" width="11.140625" customWidth="1"/>
    <col min="7" max="7" width="11.7109375" customWidth="1"/>
    <col min="8" max="8" width="12.5703125" customWidth="1"/>
    <col min="10" max="10" width="11.5703125" customWidth="1"/>
    <col min="11" max="11" width="10.7109375" customWidth="1"/>
    <col min="12" max="12" width="11.140625" customWidth="1"/>
  </cols>
  <sheetData>
    <row r="1" spans="1:12" ht="18.75" x14ac:dyDescent="0.3">
      <c r="D1" s="27" t="s">
        <v>0</v>
      </c>
    </row>
    <row r="3" spans="1:12" ht="18.75" x14ac:dyDescent="0.3">
      <c r="A3" s="20" t="s">
        <v>51</v>
      </c>
      <c r="B3" s="21" t="s">
        <v>55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63.75" x14ac:dyDescent="0.25">
      <c r="A4" s="1" t="s">
        <v>1</v>
      </c>
      <c r="B4" s="1" t="s">
        <v>2</v>
      </c>
      <c r="C4" s="1" t="s">
        <v>3</v>
      </c>
      <c r="D4" s="2" t="s">
        <v>4</v>
      </c>
      <c r="E4" s="14" t="s">
        <v>50</v>
      </c>
      <c r="F4" s="12" t="s">
        <v>48</v>
      </c>
      <c r="G4" s="11" t="s">
        <v>7</v>
      </c>
      <c r="H4" s="12" t="s">
        <v>5</v>
      </c>
      <c r="I4" s="12" t="s">
        <v>54</v>
      </c>
      <c r="J4" s="12" t="s">
        <v>6</v>
      </c>
      <c r="K4" s="13" t="s">
        <v>52</v>
      </c>
      <c r="L4" s="14" t="s">
        <v>53</v>
      </c>
    </row>
    <row r="5" spans="1:12" ht="21.75" customHeight="1" x14ac:dyDescent="0.25">
      <c r="A5" s="3">
        <v>1</v>
      </c>
      <c r="B5" s="3">
        <v>105</v>
      </c>
      <c r="C5" s="3">
        <v>2556659</v>
      </c>
      <c r="D5" s="4" t="s">
        <v>8</v>
      </c>
      <c r="E5" s="24">
        <v>-281.9410214930345</v>
      </c>
      <c r="F5" s="15">
        <v>44710</v>
      </c>
      <c r="G5" s="16">
        <v>2957.27</v>
      </c>
      <c r="H5" s="16">
        <v>26.880000000000109</v>
      </c>
      <c r="I5" s="16">
        <f>H5*1.114795</f>
        <v>29.965689600000122</v>
      </c>
      <c r="J5" s="16">
        <f>I5*3.2</f>
        <v>95.890206720000393</v>
      </c>
      <c r="K5" s="18"/>
      <c r="L5" s="24">
        <f>E5+J5-K5</f>
        <v>-186.05081477303412</v>
      </c>
    </row>
    <row r="6" spans="1:12" ht="20.25" customHeight="1" x14ac:dyDescent="0.25">
      <c r="A6" s="3">
        <f>A5+1</f>
        <v>2</v>
      </c>
      <c r="B6" s="3">
        <v>136</v>
      </c>
      <c r="C6" s="3">
        <v>2816917</v>
      </c>
      <c r="D6" s="5" t="s">
        <v>9</v>
      </c>
      <c r="E6" s="24">
        <v>-7.8976470894175517</v>
      </c>
      <c r="F6" s="15">
        <v>44710</v>
      </c>
      <c r="G6" s="16">
        <v>20.92</v>
      </c>
      <c r="H6" s="16">
        <v>7.0000000000000284E-2</v>
      </c>
      <c r="I6" s="16">
        <f t="shared" ref="I6:I42" si="0">H6*1.114795</f>
        <v>7.8035650000000317E-2</v>
      </c>
      <c r="J6" s="16">
        <f t="shared" ref="J6:J42" si="1">I6*3.2</f>
        <v>0.24971408000000103</v>
      </c>
      <c r="K6" s="18"/>
      <c r="L6" s="24">
        <f t="shared" ref="L6:L42" si="2">E6+J6-K6</f>
        <v>-7.6479330094175504</v>
      </c>
    </row>
    <row r="7" spans="1:12" s="6" customFormat="1" ht="18.75" customHeight="1" x14ac:dyDescent="0.25">
      <c r="A7" s="3">
        <f t="shared" ref="A7:A42" si="3">A6+1</f>
        <v>3</v>
      </c>
      <c r="B7" s="3">
        <v>139</v>
      </c>
      <c r="C7" s="3">
        <v>3294897</v>
      </c>
      <c r="D7" s="4" t="s">
        <v>10</v>
      </c>
      <c r="E7" s="24">
        <v>144.59781222740799</v>
      </c>
      <c r="F7" s="15">
        <v>44710</v>
      </c>
      <c r="G7" s="22">
        <v>54.2</v>
      </c>
      <c r="H7" s="16">
        <v>35.96</v>
      </c>
      <c r="I7" s="16">
        <f t="shared" si="0"/>
        <v>40.088028200000004</v>
      </c>
      <c r="J7" s="16">
        <f t="shared" si="1"/>
        <v>128.28169024000002</v>
      </c>
      <c r="K7" s="19">
        <v>500</v>
      </c>
      <c r="L7" s="24">
        <f t="shared" si="2"/>
        <v>-227.12049753259203</v>
      </c>
    </row>
    <row r="8" spans="1:12" ht="16.5" customHeight="1" x14ac:dyDescent="0.25">
      <c r="A8" s="3">
        <f t="shared" si="3"/>
        <v>4</v>
      </c>
      <c r="B8" s="3">
        <v>168</v>
      </c>
      <c r="C8" s="3">
        <v>2796956</v>
      </c>
      <c r="D8" s="5" t="s">
        <v>11</v>
      </c>
      <c r="E8" s="24">
        <v>1808.051899128732</v>
      </c>
      <c r="F8" s="15">
        <v>44710</v>
      </c>
      <c r="G8" s="16">
        <v>26174.959999999999</v>
      </c>
      <c r="H8" s="16">
        <v>652.93999999999869</v>
      </c>
      <c r="I8" s="16">
        <f t="shared" si="0"/>
        <v>727.89424729999848</v>
      </c>
      <c r="J8" s="16">
        <f t="shared" si="1"/>
        <v>2329.2615913599952</v>
      </c>
      <c r="K8" s="18">
        <v>1808.05</v>
      </c>
      <c r="L8" s="24">
        <f t="shared" si="2"/>
        <v>2329.2634904887273</v>
      </c>
    </row>
    <row r="9" spans="1:12" ht="15" customHeight="1" x14ac:dyDescent="0.25">
      <c r="A9" s="3">
        <f t="shared" si="3"/>
        <v>5</v>
      </c>
      <c r="B9" s="3">
        <v>169</v>
      </c>
      <c r="C9" s="3">
        <v>2830471</v>
      </c>
      <c r="D9" s="4" t="s">
        <v>12</v>
      </c>
      <c r="E9" s="24">
        <v>4317.0273056153355</v>
      </c>
      <c r="F9" s="15">
        <v>44710</v>
      </c>
      <c r="G9" s="16">
        <v>31971.94</v>
      </c>
      <c r="H9" s="16">
        <v>449.88999999999942</v>
      </c>
      <c r="I9" s="16">
        <f t="shared" si="0"/>
        <v>501.53512254999936</v>
      </c>
      <c r="J9" s="16">
        <f t="shared" si="1"/>
        <v>1604.912392159998</v>
      </c>
      <c r="K9" s="18">
        <v>5000</v>
      </c>
      <c r="L9" s="24">
        <f t="shared" si="2"/>
        <v>921.93969777533312</v>
      </c>
    </row>
    <row r="10" spans="1:12" ht="18" customHeight="1" x14ac:dyDescent="0.25">
      <c r="A10" s="3">
        <f t="shared" si="3"/>
        <v>6</v>
      </c>
      <c r="B10" s="3">
        <v>204</v>
      </c>
      <c r="C10" s="3">
        <v>2811575</v>
      </c>
      <c r="D10" s="4" t="s">
        <v>13</v>
      </c>
      <c r="E10" s="24">
        <v>4.9604718060436426E-4</v>
      </c>
      <c r="F10" s="15">
        <v>44710</v>
      </c>
      <c r="G10" s="16">
        <v>4390.46</v>
      </c>
      <c r="H10" s="16">
        <v>12.510000000000218</v>
      </c>
      <c r="I10" s="16">
        <f t="shared" si="0"/>
        <v>13.946085450000243</v>
      </c>
      <c r="J10" s="16">
        <f t="shared" si="1"/>
        <v>44.627473440000784</v>
      </c>
      <c r="K10" s="18"/>
      <c r="L10" s="24">
        <f t="shared" si="2"/>
        <v>44.627969487181389</v>
      </c>
    </row>
    <row r="11" spans="1:12" ht="16.5" customHeight="1" x14ac:dyDescent="0.25">
      <c r="A11" s="3">
        <f t="shared" si="3"/>
        <v>7</v>
      </c>
      <c r="B11" s="3">
        <v>205</v>
      </c>
      <c r="C11" s="3">
        <v>2804968</v>
      </c>
      <c r="D11" s="5" t="s">
        <v>14</v>
      </c>
      <c r="E11" s="24">
        <v>7559.0330015641885</v>
      </c>
      <c r="F11" s="15">
        <v>44710</v>
      </c>
      <c r="G11" s="16">
        <v>22946.720000000001</v>
      </c>
      <c r="H11" s="16">
        <v>1649.1500000000015</v>
      </c>
      <c r="I11" s="16">
        <f t="shared" si="0"/>
        <v>1838.4641742500016</v>
      </c>
      <c r="J11" s="16">
        <f>I11*3.2+0.01</f>
        <v>5883.0953576000056</v>
      </c>
      <c r="K11" s="18">
        <v>7560</v>
      </c>
      <c r="L11" s="24">
        <f t="shared" si="2"/>
        <v>5882.128359164195</v>
      </c>
    </row>
    <row r="12" spans="1:12" ht="18.75" customHeight="1" x14ac:dyDescent="0.25">
      <c r="A12" s="3">
        <f t="shared" si="3"/>
        <v>8</v>
      </c>
      <c r="B12" s="3">
        <v>206</v>
      </c>
      <c r="C12" s="3">
        <v>2753943</v>
      </c>
      <c r="D12" s="4" t="s">
        <v>15</v>
      </c>
      <c r="E12" s="24">
        <v>-11.955510395134354</v>
      </c>
      <c r="F12" s="15">
        <v>44710</v>
      </c>
      <c r="G12" s="16">
        <v>6926.78</v>
      </c>
      <c r="H12" s="16">
        <v>341.39999999999964</v>
      </c>
      <c r="I12" s="16">
        <f t="shared" si="0"/>
        <v>380.59101299999958</v>
      </c>
      <c r="J12" s="16">
        <f t="shared" si="1"/>
        <v>1217.8912415999987</v>
      </c>
      <c r="K12" s="18"/>
      <c r="L12" s="24">
        <f t="shared" si="2"/>
        <v>1205.9357312048644</v>
      </c>
    </row>
    <row r="13" spans="1:12" ht="21" customHeight="1" x14ac:dyDescent="0.25">
      <c r="A13" s="3">
        <f t="shared" si="3"/>
        <v>9</v>
      </c>
      <c r="B13" s="3">
        <v>207</v>
      </c>
      <c r="C13" s="3">
        <v>3862062</v>
      </c>
      <c r="D13" s="4" t="s">
        <v>16</v>
      </c>
      <c r="E13" s="24">
        <v>-26.499400799363912</v>
      </c>
      <c r="F13" s="15">
        <v>44710</v>
      </c>
      <c r="G13" s="16">
        <v>4661.01</v>
      </c>
      <c r="H13" s="16">
        <v>10.130000000000109</v>
      </c>
      <c r="I13" s="16">
        <f t="shared" si="0"/>
        <v>11.292873350000121</v>
      </c>
      <c r="J13" s="16">
        <f t="shared" si="1"/>
        <v>36.137194720000387</v>
      </c>
      <c r="K13" s="18"/>
      <c r="L13" s="24">
        <f t="shared" si="2"/>
        <v>9.6377939206364758</v>
      </c>
    </row>
    <row r="14" spans="1:12" ht="19.5" customHeight="1" x14ac:dyDescent="0.25">
      <c r="A14" s="3">
        <f t="shared" si="3"/>
        <v>10</v>
      </c>
      <c r="B14" s="3">
        <v>222</v>
      </c>
      <c r="C14" s="3">
        <v>2790584</v>
      </c>
      <c r="D14" s="5" t="s">
        <v>49</v>
      </c>
      <c r="E14" s="24">
        <v>894.73093000981657</v>
      </c>
      <c r="F14" s="15">
        <v>44710</v>
      </c>
      <c r="G14" s="16">
        <v>33338.74</v>
      </c>
      <c r="H14" s="16">
        <v>214.07999999999447</v>
      </c>
      <c r="I14" s="16">
        <f t="shared" si="0"/>
        <v>238.65531359999383</v>
      </c>
      <c r="J14" s="16">
        <f t="shared" si="1"/>
        <v>763.69700351998029</v>
      </c>
      <c r="K14" s="18">
        <v>894.73</v>
      </c>
      <c r="L14" s="24">
        <f t="shared" si="2"/>
        <v>763.69793352979696</v>
      </c>
    </row>
    <row r="15" spans="1:12" ht="24" customHeight="1" x14ac:dyDescent="0.25">
      <c r="A15" s="3">
        <f t="shared" si="3"/>
        <v>11</v>
      </c>
      <c r="B15" s="3">
        <v>23</v>
      </c>
      <c r="C15" s="3">
        <v>3847696</v>
      </c>
      <c r="D15" s="5" t="s">
        <v>17</v>
      </c>
      <c r="E15" s="24">
        <v>4411.6838802341172</v>
      </c>
      <c r="F15" s="15">
        <v>44710</v>
      </c>
      <c r="G15" s="16">
        <v>2060.5</v>
      </c>
      <c r="H15" s="16">
        <v>283.52</v>
      </c>
      <c r="I15" s="16">
        <f t="shared" si="0"/>
        <v>316.0666784</v>
      </c>
      <c r="J15" s="16">
        <f t="shared" si="1"/>
        <v>1011.41337088</v>
      </c>
      <c r="K15" s="18">
        <v>5000</v>
      </c>
      <c r="L15" s="24">
        <f t="shared" si="2"/>
        <v>423.09725111411717</v>
      </c>
    </row>
    <row r="16" spans="1:12" ht="18" customHeight="1" x14ac:dyDescent="0.25">
      <c r="A16" s="3">
        <f t="shared" si="3"/>
        <v>12</v>
      </c>
      <c r="B16" s="3">
        <v>251</v>
      </c>
      <c r="C16" s="3">
        <v>2558921</v>
      </c>
      <c r="D16" s="5" t="s">
        <v>18</v>
      </c>
      <c r="E16" s="24">
        <v>951.45845234393619</v>
      </c>
      <c r="F16" s="15">
        <v>44710</v>
      </c>
      <c r="G16" s="16">
        <v>49818.11</v>
      </c>
      <c r="H16" s="16">
        <v>476.22000000000116</v>
      </c>
      <c r="I16" s="16">
        <f t="shared" si="0"/>
        <v>530.88767490000134</v>
      </c>
      <c r="J16" s="16">
        <f t="shared" si="1"/>
        <v>1698.8405596800044</v>
      </c>
      <c r="K16" s="18">
        <v>2000</v>
      </c>
      <c r="L16" s="24">
        <f t="shared" si="2"/>
        <v>650.29901202394058</v>
      </c>
    </row>
    <row r="17" spans="1:12" ht="18.75" customHeight="1" x14ac:dyDescent="0.25">
      <c r="A17" s="3">
        <f t="shared" si="3"/>
        <v>13</v>
      </c>
      <c r="B17" s="3" t="s">
        <v>19</v>
      </c>
      <c r="C17" s="3">
        <v>2815443</v>
      </c>
      <c r="D17" s="5" t="s">
        <v>20</v>
      </c>
      <c r="E17" s="24">
        <v>-287.69436576647399</v>
      </c>
      <c r="F17" s="15">
        <v>44710</v>
      </c>
      <c r="G17" s="16">
        <v>3020.86</v>
      </c>
      <c r="H17" s="16">
        <v>110.61999999999989</v>
      </c>
      <c r="I17" s="16">
        <f t="shared" si="0"/>
        <v>123.31862289999988</v>
      </c>
      <c r="J17" s="16">
        <f t="shared" si="1"/>
        <v>394.61959327999966</v>
      </c>
      <c r="K17" s="18"/>
      <c r="L17" s="24">
        <f t="shared" si="2"/>
        <v>106.92522751352567</v>
      </c>
    </row>
    <row r="18" spans="1:12" ht="22.5" customHeight="1" x14ac:dyDescent="0.25">
      <c r="A18" s="3">
        <f t="shared" si="3"/>
        <v>14</v>
      </c>
      <c r="B18" s="3">
        <v>270</v>
      </c>
      <c r="C18" s="3">
        <v>2608101</v>
      </c>
      <c r="D18" s="5" t="s">
        <v>21</v>
      </c>
      <c r="E18" s="24">
        <v>-3373.6791047123888</v>
      </c>
      <c r="F18" s="15">
        <v>44710</v>
      </c>
      <c r="G18" s="16">
        <v>24705.279999999999</v>
      </c>
      <c r="H18" s="16">
        <v>271.36999999999898</v>
      </c>
      <c r="I18" s="16">
        <f t="shared" si="0"/>
        <v>302.52191914999884</v>
      </c>
      <c r="J18" s="16">
        <f t="shared" si="1"/>
        <v>968.07014127999628</v>
      </c>
      <c r="K18" s="18"/>
      <c r="L18" s="24">
        <f t="shared" si="2"/>
        <v>-2405.6089634323926</v>
      </c>
    </row>
    <row r="19" spans="1:12" ht="20.25" customHeight="1" x14ac:dyDescent="0.25">
      <c r="A19" s="3">
        <f t="shared" si="3"/>
        <v>15</v>
      </c>
      <c r="B19" s="3">
        <v>276</v>
      </c>
      <c r="C19" s="3">
        <v>2795352</v>
      </c>
      <c r="D19" s="5" t="s">
        <v>22</v>
      </c>
      <c r="E19" s="24">
        <v>335.01369066382495</v>
      </c>
      <c r="F19" s="15">
        <v>44710</v>
      </c>
      <c r="G19" s="16">
        <v>14558.48</v>
      </c>
      <c r="H19" s="16">
        <v>37.179999999998472</v>
      </c>
      <c r="I19" s="16">
        <f t="shared" si="0"/>
        <v>41.448078099998298</v>
      </c>
      <c r="J19" s="16">
        <f t="shared" si="1"/>
        <v>132.63384991999456</v>
      </c>
      <c r="K19" s="18"/>
      <c r="L19" s="24">
        <f t="shared" si="2"/>
        <v>467.64754058381948</v>
      </c>
    </row>
    <row r="20" spans="1:12" ht="18.75" customHeight="1" x14ac:dyDescent="0.25">
      <c r="A20" s="3">
        <f t="shared" si="3"/>
        <v>16</v>
      </c>
      <c r="B20" s="3">
        <v>312</v>
      </c>
      <c r="C20" s="3">
        <v>2556448</v>
      </c>
      <c r="D20" s="5" t="s">
        <v>23</v>
      </c>
      <c r="E20" s="24">
        <v>-2304.7562258190715</v>
      </c>
      <c r="F20" s="15">
        <v>44710</v>
      </c>
      <c r="G20" s="16">
        <v>8652.57</v>
      </c>
      <c r="H20" s="16">
        <v>12.279999999998836</v>
      </c>
      <c r="I20" s="16">
        <f t="shared" si="0"/>
        <v>13.689682599998703</v>
      </c>
      <c r="J20" s="16">
        <f t="shared" si="1"/>
        <v>43.806984319995848</v>
      </c>
      <c r="K20" s="18"/>
      <c r="L20" s="24">
        <f t="shared" si="2"/>
        <v>-2260.9492414990755</v>
      </c>
    </row>
    <row r="21" spans="1:12" ht="16.5" customHeight="1" x14ac:dyDescent="0.25">
      <c r="A21" s="3">
        <f t="shared" si="3"/>
        <v>17</v>
      </c>
      <c r="B21" s="3">
        <v>314</v>
      </c>
      <c r="C21" s="3">
        <v>3896065</v>
      </c>
      <c r="D21" s="5" t="s">
        <v>24</v>
      </c>
      <c r="E21" s="24">
        <v>410.97230076867538</v>
      </c>
      <c r="F21" s="15">
        <v>44710</v>
      </c>
      <c r="G21" s="16">
        <v>853.4</v>
      </c>
      <c r="H21" s="16">
        <v>21.639999999999986</v>
      </c>
      <c r="I21" s="16">
        <f t="shared" si="0"/>
        <v>24.124163799999984</v>
      </c>
      <c r="J21" s="16">
        <f t="shared" si="1"/>
        <v>77.197324159999951</v>
      </c>
      <c r="K21" s="18"/>
      <c r="L21" s="24">
        <f t="shared" si="2"/>
        <v>488.16962492867532</v>
      </c>
    </row>
    <row r="22" spans="1:12" ht="15.75" customHeight="1" x14ac:dyDescent="0.25">
      <c r="A22" s="3">
        <f t="shared" si="3"/>
        <v>18</v>
      </c>
      <c r="B22" s="3">
        <v>316</v>
      </c>
      <c r="C22" s="3">
        <v>2816948</v>
      </c>
      <c r="D22" s="5" t="s">
        <v>25</v>
      </c>
      <c r="E22" s="24">
        <v>-1742.7040011825982</v>
      </c>
      <c r="F22" s="15">
        <v>44710</v>
      </c>
      <c r="G22" s="16">
        <v>2411.23</v>
      </c>
      <c r="H22" s="16">
        <v>81.139999999999873</v>
      </c>
      <c r="I22" s="16">
        <f t="shared" si="0"/>
        <v>90.454466299999851</v>
      </c>
      <c r="J22" s="16">
        <f t="shared" si="1"/>
        <v>289.45429215999951</v>
      </c>
      <c r="K22" s="18"/>
      <c r="L22" s="24">
        <f t="shared" si="2"/>
        <v>-1453.2497090225986</v>
      </c>
    </row>
    <row r="23" spans="1:12" s="6" customFormat="1" ht="23.25" customHeight="1" x14ac:dyDescent="0.25">
      <c r="A23" s="3">
        <f t="shared" si="3"/>
        <v>19</v>
      </c>
      <c r="B23" s="3">
        <v>317</v>
      </c>
      <c r="C23" s="3">
        <v>2769820</v>
      </c>
      <c r="D23" s="4" t="s">
        <v>26</v>
      </c>
      <c r="E23" s="24">
        <v>2192.9368073769601</v>
      </c>
      <c r="F23" s="15">
        <v>44710</v>
      </c>
      <c r="G23" s="22">
        <v>104442.67</v>
      </c>
      <c r="H23" s="16">
        <v>464.80000000000291</v>
      </c>
      <c r="I23" s="16">
        <f t="shared" si="0"/>
        <v>518.15671600000326</v>
      </c>
      <c r="J23" s="16">
        <f t="shared" si="1"/>
        <v>1658.1014912000105</v>
      </c>
      <c r="K23" s="19">
        <v>2200</v>
      </c>
      <c r="L23" s="24">
        <f t="shared" si="2"/>
        <v>1651.0382985769706</v>
      </c>
    </row>
    <row r="24" spans="1:12" ht="15.75" customHeight="1" x14ac:dyDescent="0.25">
      <c r="A24" s="3">
        <f t="shared" si="3"/>
        <v>20</v>
      </c>
      <c r="B24" s="3">
        <v>326</v>
      </c>
      <c r="C24" s="3">
        <v>2815429</v>
      </c>
      <c r="D24" s="5" t="s">
        <v>27</v>
      </c>
      <c r="E24" s="24">
        <v>-811.8748230512499</v>
      </c>
      <c r="F24" s="15">
        <v>44710</v>
      </c>
      <c r="G24" s="16">
        <v>1028.43</v>
      </c>
      <c r="H24" s="16">
        <v>4.6600000000000819</v>
      </c>
      <c r="I24" s="16">
        <f t="shared" si="0"/>
        <v>5.1949447000000912</v>
      </c>
      <c r="J24" s="16">
        <f t="shared" si="1"/>
        <v>16.623823040000293</v>
      </c>
      <c r="K24" s="18"/>
      <c r="L24" s="24">
        <f t="shared" si="2"/>
        <v>-795.25100001124963</v>
      </c>
    </row>
    <row r="25" spans="1:12" ht="18.75" customHeight="1" x14ac:dyDescent="0.25">
      <c r="A25" s="3">
        <f t="shared" si="3"/>
        <v>21</v>
      </c>
      <c r="B25" s="3">
        <v>345</v>
      </c>
      <c r="C25" s="3">
        <v>2807848</v>
      </c>
      <c r="D25" s="5" t="s">
        <v>28</v>
      </c>
      <c r="E25" s="24">
        <v>24.422663799360048</v>
      </c>
      <c r="F25" s="15">
        <v>44710</v>
      </c>
      <c r="G25" s="16">
        <v>1855.42</v>
      </c>
      <c r="H25" s="16">
        <v>0</v>
      </c>
      <c r="I25" s="16">
        <f t="shared" si="0"/>
        <v>0</v>
      </c>
      <c r="J25" s="16">
        <f t="shared" si="1"/>
        <v>0</v>
      </c>
      <c r="K25" s="18"/>
      <c r="L25" s="24">
        <f t="shared" si="2"/>
        <v>24.422663799360048</v>
      </c>
    </row>
    <row r="26" spans="1:12" ht="18.75" customHeight="1" x14ac:dyDescent="0.25">
      <c r="A26" s="3">
        <f t="shared" si="3"/>
        <v>22</v>
      </c>
      <c r="B26" s="3">
        <v>348</v>
      </c>
      <c r="C26" s="3">
        <v>2598993</v>
      </c>
      <c r="D26" s="5" t="s">
        <v>29</v>
      </c>
      <c r="E26" s="24">
        <v>-125.29467105475003</v>
      </c>
      <c r="F26" s="15">
        <v>44710</v>
      </c>
      <c r="G26" s="16">
        <v>54.64</v>
      </c>
      <c r="H26" s="16">
        <v>0.70000000000000284</v>
      </c>
      <c r="I26" s="16">
        <f t="shared" si="0"/>
        <v>0.78035650000000312</v>
      </c>
      <c r="J26" s="16">
        <f t="shared" si="1"/>
        <v>2.4971408000000102</v>
      </c>
      <c r="K26" s="18"/>
      <c r="L26" s="24">
        <f t="shared" si="2"/>
        <v>-122.79753025475001</v>
      </c>
    </row>
    <row r="27" spans="1:12" ht="19.5" customHeight="1" x14ac:dyDescent="0.25">
      <c r="A27" s="3">
        <f t="shared" si="3"/>
        <v>23</v>
      </c>
      <c r="B27" s="3">
        <v>360</v>
      </c>
      <c r="C27" s="3">
        <v>2816570</v>
      </c>
      <c r="D27" s="5" t="s">
        <v>30</v>
      </c>
      <c r="E27" s="24">
        <v>1222.0346199211972</v>
      </c>
      <c r="F27" s="15">
        <v>44710</v>
      </c>
      <c r="G27" s="16">
        <v>19419.330000000002</v>
      </c>
      <c r="H27" s="16">
        <v>294.89000000000306</v>
      </c>
      <c r="I27" s="16">
        <f t="shared" si="0"/>
        <v>328.74189755000339</v>
      </c>
      <c r="J27" s="16">
        <f t="shared" si="1"/>
        <v>1051.9740721600108</v>
      </c>
      <c r="K27" s="18">
        <v>1223</v>
      </c>
      <c r="L27" s="24">
        <f t="shared" si="2"/>
        <v>1051.0086920812082</v>
      </c>
    </row>
    <row r="28" spans="1:12" ht="16.5" customHeight="1" x14ac:dyDescent="0.25">
      <c r="A28" s="3">
        <f t="shared" si="3"/>
        <v>24</v>
      </c>
      <c r="B28" s="3">
        <v>39</v>
      </c>
      <c r="C28" s="3">
        <v>3904375</v>
      </c>
      <c r="D28" s="5" t="s">
        <v>31</v>
      </c>
      <c r="E28" s="24">
        <v>440.20574783306392</v>
      </c>
      <c r="F28" s="15">
        <v>44710</v>
      </c>
      <c r="G28" s="16">
        <v>20999.08</v>
      </c>
      <c r="H28" s="16">
        <v>334.77000000000044</v>
      </c>
      <c r="I28" s="16">
        <f t="shared" si="0"/>
        <v>373.19992215000048</v>
      </c>
      <c r="J28" s="16">
        <f t="shared" si="1"/>
        <v>1194.2397508800016</v>
      </c>
      <c r="K28" s="18">
        <v>2000</v>
      </c>
      <c r="L28" s="24">
        <f t="shared" si="2"/>
        <v>-365.55450128693451</v>
      </c>
    </row>
    <row r="29" spans="1:12" ht="19.5" customHeight="1" x14ac:dyDescent="0.25">
      <c r="A29" s="3">
        <f t="shared" si="3"/>
        <v>25</v>
      </c>
      <c r="B29" s="3">
        <v>400</v>
      </c>
      <c r="C29" s="3">
        <v>2804906</v>
      </c>
      <c r="D29" s="5" t="s">
        <v>32</v>
      </c>
      <c r="E29" s="24">
        <v>5282.7935252443749</v>
      </c>
      <c r="F29" s="15">
        <v>44710</v>
      </c>
      <c r="G29" s="16">
        <v>189304.06</v>
      </c>
      <c r="H29" s="16">
        <v>1349.859999999986</v>
      </c>
      <c r="I29" s="16">
        <f>H29*1.114795</f>
        <v>1504.8171786999844</v>
      </c>
      <c r="J29" s="16">
        <f t="shared" si="1"/>
        <v>4815.4149718399503</v>
      </c>
      <c r="K29" s="18">
        <v>5500</v>
      </c>
      <c r="L29" s="24">
        <f t="shared" si="2"/>
        <v>4598.2084970843243</v>
      </c>
    </row>
    <row r="30" spans="1:12" ht="18.75" customHeight="1" x14ac:dyDescent="0.25">
      <c r="A30" s="3">
        <f t="shared" si="3"/>
        <v>26</v>
      </c>
      <c r="B30" s="3">
        <v>405</v>
      </c>
      <c r="C30" s="3">
        <v>2806572</v>
      </c>
      <c r="D30" s="5" t="s">
        <v>33</v>
      </c>
      <c r="E30" s="24">
        <v>-304.94564839800722</v>
      </c>
      <c r="F30" s="15">
        <v>44710</v>
      </c>
      <c r="G30" s="16">
        <v>7669.42</v>
      </c>
      <c r="H30" s="16">
        <v>142.51000000000022</v>
      </c>
      <c r="I30" s="16">
        <f t="shared" si="0"/>
        <v>158.86943545000025</v>
      </c>
      <c r="J30" s="16">
        <f t="shared" si="1"/>
        <v>508.38219344000083</v>
      </c>
      <c r="K30" s="18"/>
      <c r="L30" s="24">
        <f t="shared" si="2"/>
        <v>203.43654504199361</v>
      </c>
    </row>
    <row r="31" spans="1:12" ht="19.5" customHeight="1" x14ac:dyDescent="0.25">
      <c r="A31" s="3">
        <f t="shared" si="3"/>
        <v>27</v>
      </c>
      <c r="B31" s="3">
        <v>41</v>
      </c>
      <c r="C31" s="3">
        <v>3887317</v>
      </c>
      <c r="D31" s="5" t="s">
        <v>34</v>
      </c>
      <c r="E31" s="24">
        <v>-559.50753473885948</v>
      </c>
      <c r="F31" s="15">
        <v>44710</v>
      </c>
      <c r="G31" s="16">
        <v>941.04</v>
      </c>
      <c r="H31" s="16">
        <v>57.219999999999914</v>
      </c>
      <c r="I31" s="16">
        <f t="shared" si="0"/>
        <v>63.788569899999899</v>
      </c>
      <c r="J31" s="16">
        <f t="shared" si="1"/>
        <v>204.12342367999969</v>
      </c>
      <c r="K31" s="18"/>
      <c r="L31" s="24">
        <f t="shared" si="2"/>
        <v>-355.38411105885979</v>
      </c>
    </row>
    <row r="32" spans="1:12" ht="21.75" customHeight="1" x14ac:dyDescent="0.25">
      <c r="A32" s="3">
        <f t="shared" si="3"/>
        <v>28</v>
      </c>
      <c r="B32" s="3">
        <v>42</v>
      </c>
      <c r="C32" s="3">
        <v>3886964</v>
      </c>
      <c r="D32" s="5" t="s">
        <v>35</v>
      </c>
      <c r="E32" s="24">
        <v>-123.79464407114311</v>
      </c>
      <c r="F32" s="15">
        <v>44710</v>
      </c>
      <c r="G32" s="16">
        <v>1048.1400000000001</v>
      </c>
      <c r="H32" s="16">
        <v>45.850000000000023</v>
      </c>
      <c r="I32" s="16">
        <f t="shared" si="0"/>
        <v>51.113350750000023</v>
      </c>
      <c r="J32" s="16">
        <f t="shared" si="1"/>
        <v>163.5627224000001</v>
      </c>
      <c r="K32" s="18"/>
      <c r="L32" s="24">
        <f t="shared" si="2"/>
        <v>39.768078328856987</v>
      </c>
    </row>
    <row r="33" spans="1:12" ht="19.5" customHeight="1" x14ac:dyDescent="0.25">
      <c r="A33" s="3">
        <f t="shared" si="3"/>
        <v>29</v>
      </c>
      <c r="B33" s="3">
        <v>91</v>
      </c>
      <c r="C33" s="3">
        <v>2802794</v>
      </c>
      <c r="D33" s="5" t="s">
        <v>36</v>
      </c>
      <c r="E33" s="24">
        <v>-1031.1601168444458</v>
      </c>
      <c r="F33" s="15">
        <v>44710</v>
      </c>
      <c r="G33" s="16">
        <v>1412.74</v>
      </c>
      <c r="H33" s="16">
        <v>36.1099999999999</v>
      </c>
      <c r="I33" s="16">
        <f t="shared" si="0"/>
        <v>40.255247449999885</v>
      </c>
      <c r="J33" s="16">
        <f t="shared" si="1"/>
        <v>128.81679183999964</v>
      </c>
      <c r="K33" s="18"/>
      <c r="L33" s="24">
        <f t="shared" si="2"/>
        <v>-902.34332500444623</v>
      </c>
    </row>
    <row r="34" spans="1:12" ht="19.5" customHeight="1" x14ac:dyDescent="0.25">
      <c r="A34" s="3">
        <f t="shared" si="3"/>
        <v>30</v>
      </c>
      <c r="B34" s="3">
        <v>159</v>
      </c>
      <c r="C34" s="3">
        <v>3851920</v>
      </c>
      <c r="D34" s="5" t="s">
        <v>37</v>
      </c>
      <c r="E34" s="24">
        <v>-0.48514776300000051</v>
      </c>
      <c r="F34" s="15">
        <v>44710</v>
      </c>
      <c r="G34" s="16">
        <v>29.93</v>
      </c>
      <c r="H34" s="16">
        <v>9.9999999999980105E-3</v>
      </c>
      <c r="I34" s="16">
        <f t="shared" si="0"/>
        <v>1.1147949999997782E-2</v>
      </c>
      <c r="J34" s="16">
        <f t="shared" si="1"/>
        <v>3.5673439999992902E-2</v>
      </c>
      <c r="K34" s="18"/>
      <c r="L34" s="24">
        <f t="shared" si="2"/>
        <v>-0.44947432300000761</v>
      </c>
    </row>
    <row r="35" spans="1:12" ht="19.5" customHeight="1" x14ac:dyDescent="0.25">
      <c r="A35" s="3">
        <f t="shared" si="3"/>
        <v>31</v>
      </c>
      <c r="B35" s="3">
        <v>88</v>
      </c>
      <c r="C35" s="3">
        <v>3288231</v>
      </c>
      <c r="D35" s="5" t="s">
        <v>38</v>
      </c>
      <c r="E35" s="24">
        <v>564.64041740828634</v>
      </c>
      <c r="F35" s="15">
        <v>44710</v>
      </c>
      <c r="G35" s="16">
        <v>15747.86</v>
      </c>
      <c r="H35" s="16">
        <v>216.30999999999949</v>
      </c>
      <c r="I35" s="16">
        <f t="shared" si="0"/>
        <v>241.14130644999943</v>
      </c>
      <c r="J35" s="16">
        <f t="shared" si="1"/>
        <v>771.65218063999828</v>
      </c>
      <c r="K35" s="18">
        <v>570</v>
      </c>
      <c r="L35" s="24">
        <f t="shared" si="2"/>
        <v>766.29259804828462</v>
      </c>
    </row>
    <row r="36" spans="1:12" ht="19.5" customHeight="1" x14ac:dyDescent="0.25">
      <c r="A36" s="3">
        <f t="shared" si="3"/>
        <v>32</v>
      </c>
      <c r="B36" s="3">
        <v>89</v>
      </c>
      <c r="C36" s="3">
        <v>3284556</v>
      </c>
      <c r="D36" s="5" t="s">
        <v>39</v>
      </c>
      <c r="E36" s="24">
        <v>97.164761927499981</v>
      </c>
      <c r="F36" s="15">
        <v>44710</v>
      </c>
      <c r="G36" s="16">
        <v>55.02</v>
      </c>
      <c r="H36" s="16">
        <v>10.160000000000004</v>
      </c>
      <c r="I36" s="16">
        <f t="shared" si="0"/>
        <v>11.326317200000004</v>
      </c>
      <c r="J36" s="16">
        <f t="shared" si="1"/>
        <v>36.244215040000014</v>
      </c>
      <c r="K36" s="18"/>
      <c r="L36" s="24">
        <f t="shared" si="2"/>
        <v>133.4089769675</v>
      </c>
    </row>
    <row r="37" spans="1:12" ht="19.5" customHeight="1" x14ac:dyDescent="0.25">
      <c r="A37" s="3">
        <f t="shared" si="3"/>
        <v>33</v>
      </c>
      <c r="B37" s="3">
        <v>349</v>
      </c>
      <c r="C37" s="3">
        <v>2754160</v>
      </c>
      <c r="D37" s="5" t="s">
        <v>40</v>
      </c>
      <c r="E37" s="24">
        <v>-537.87040149028473</v>
      </c>
      <c r="F37" s="15">
        <v>44710</v>
      </c>
      <c r="G37" s="16">
        <v>7515.49</v>
      </c>
      <c r="H37" s="16">
        <v>39.539999999999964</v>
      </c>
      <c r="I37" s="16">
        <f t="shared" si="0"/>
        <v>44.078994299999955</v>
      </c>
      <c r="J37" s="16">
        <f t="shared" si="1"/>
        <v>141.05278175999987</v>
      </c>
      <c r="K37" s="18"/>
      <c r="L37" s="24">
        <f t="shared" si="2"/>
        <v>-396.81761973028483</v>
      </c>
    </row>
    <row r="38" spans="1:12" ht="19.5" customHeight="1" x14ac:dyDescent="0.25">
      <c r="A38" s="3">
        <f t="shared" si="3"/>
        <v>34</v>
      </c>
      <c r="B38" s="3">
        <v>356</v>
      </c>
      <c r="C38" s="3">
        <v>2807715</v>
      </c>
      <c r="D38" s="5" t="s">
        <v>41</v>
      </c>
      <c r="E38" s="24">
        <v>21.174203128659528</v>
      </c>
      <c r="F38" s="15">
        <v>44710</v>
      </c>
      <c r="G38" s="16">
        <v>1774.11</v>
      </c>
      <c r="H38" s="16">
        <v>26.199999999999818</v>
      </c>
      <c r="I38" s="16">
        <f t="shared" si="0"/>
        <v>29.207628999999798</v>
      </c>
      <c r="J38" s="16">
        <f t="shared" si="1"/>
        <v>93.464412799999366</v>
      </c>
      <c r="K38" s="18"/>
      <c r="L38" s="24">
        <f t="shared" si="2"/>
        <v>114.63861592865889</v>
      </c>
    </row>
    <row r="39" spans="1:12" ht="19.5" customHeight="1" x14ac:dyDescent="0.25">
      <c r="A39" s="3">
        <f t="shared" si="3"/>
        <v>35</v>
      </c>
      <c r="B39" s="3">
        <v>5</v>
      </c>
      <c r="C39" s="3">
        <v>2815470</v>
      </c>
      <c r="D39" s="5" t="s">
        <v>42</v>
      </c>
      <c r="E39" s="24">
        <v>-15.074134305721769</v>
      </c>
      <c r="F39" s="15">
        <v>44710</v>
      </c>
      <c r="G39" s="16">
        <v>596.27</v>
      </c>
      <c r="H39" s="16">
        <v>3.1599999999999682</v>
      </c>
      <c r="I39" s="16">
        <f t="shared" si="0"/>
        <v>3.5227521999999643</v>
      </c>
      <c r="J39" s="16">
        <f t="shared" si="1"/>
        <v>11.272807039999886</v>
      </c>
      <c r="K39" s="18"/>
      <c r="L39" s="24">
        <f t="shared" si="2"/>
        <v>-3.8013272657218824</v>
      </c>
    </row>
    <row r="40" spans="1:12" ht="19.5" customHeight="1" x14ac:dyDescent="0.25">
      <c r="A40" s="3">
        <f t="shared" si="3"/>
        <v>36</v>
      </c>
      <c r="B40" s="3">
        <v>50</v>
      </c>
      <c r="C40" s="3">
        <v>2558910</v>
      </c>
      <c r="D40" s="5" t="s">
        <v>43</v>
      </c>
      <c r="E40" s="24">
        <v>3.0691999999999999</v>
      </c>
      <c r="F40" s="15">
        <v>44710</v>
      </c>
      <c r="G40" s="16">
        <v>53.67</v>
      </c>
      <c r="H40" s="16">
        <v>0</v>
      </c>
      <c r="I40" s="16">
        <f t="shared" si="0"/>
        <v>0</v>
      </c>
      <c r="J40" s="16">
        <f t="shared" si="1"/>
        <v>0</v>
      </c>
      <c r="K40" s="18"/>
      <c r="L40" s="24">
        <f t="shared" si="2"/>
        <v>3.0691999999999999</v>
      </c>
    </row>
    <row r="41" spans="1:12" ht="19.5" customHeight="1" x14ac:dyDescent="0.25">
      <c r="A41" s="3">
        <f t="shared" si="3"/>
        <v>37</v>
      </c>
      <c r="B41" s="3">
        <v>53</v>
      </c>
      <c r="C41" s="3">
        <v>2815783</v>
      </c>
      <c r="D41" s="5" t="s">
        <v>44</v>
      </c>
      <c r="E41" s="24">
        <v>0.19883992038993062</v>
      </c>
      <c r="F41" s="15">
        <v>44710</v>
      </c>
      <c r="G41" s="16">
        <v>1126.74</v>
      </c>
      <c r="H41" s="16">
        <v>0</v>
      </c>
      <c r="I41" s="16">
        <f t="shared" si="0"/>
        <v>0</v>
      </c>
      <c r="J41" s="16">
        <f t="shared" si="1"/>
        <v>0</v>
      </c>
      <c r="K41" s="18"/>
      <c r="L41" s="24">
        <f t="shared" si="2"/>
        <v>0.19883992038993062</v>
      </c>
    </row>
    <row r="42" spans="1:12" ht="19.5" customHeight="1" x14ac:dyDescent="0.25">
      <c r="A42" s="3">
        <f t="shared" si="3"/>
        <v>38</v>
      </c>
      <c r="B42" s="3">
        <v>362</v>
      </c>
      <c r="C42" s="3">
        <v>3290557</v>
      </c>
      <c r="D42" s="5" t="s">
        <v>45</v>
      </c>
      <c r="E42" s="24">
        <v>-1634.4145777965682</v>
      </c>
      <c r="F42" s="15">
        <v>44710</v>
      </c>
      <c r="G42" s="16">
        <v>147.4</v>
      </c>
      <c r="H42" s="16">
        <v>0.68999999999999773</v>
      </c>
      <c r="I42" s="16">
        <f t="shared" si="0"/>
        <v>0.76920854999999744</v>
      </c>
      <c r="J42" s="16">
        <f t="shared" si="1"/>
        <v>2.4614673599999919</v>
      </c>
      <c r="K42" s="18"/>
      <c r="L42" s="24">
        <f t="shared" si="2"/>
        <v>-1631.9531104365683</v>
      </c>
    </row>
    <row r="43" spans="1:12" ht="29.25" customHeight="1" x14ac:dyDescent="0.25">
      <c r="A43" s="7"/>
      <c r="B43" s="7"/>
      <c r="C43" s="7"/>
      <c r="D43" s="8" t="s">
        <v>46</v>
      </c>
      <c r="E43" s="25">
        <f t="shared" ref="E43" si="4">SUM(E5:E42)</f>
        <v>17499.661578391497</v>
      </c>
      <c r="F43" s="17"/>
      <c r="G43" s="17">
        <f>SUM(G5:G42)</f>
        <v>614744.89000000025</v>
      </c>
      <c r="H43" s="17">
        <v>7714.4199999999819</v>
      </c>
      <c r="I43" s="17">
        <f>SUM(I5:I42)</f>
        <v>8599.996843899984</v>
      </c>
      <c r="J43" s="17">
        <f>SUM(J5:J42)</f>
        <v>27519.999900479943</v>
      </c>
      <c r="K43" s="17">
        <f t="shared" ref="K43:L43" si="5">SUM(K5:K42)</f>
        <v>34255.78</v>
      </c>
      <c r="L43" s="25">
        <f t="shared" si="5"/>
        <v>10763.881478871432</v>
      </c>
    </row>
    <row r="44" spans="1:12" ht="36" customHeight="1" x14ac:dyDescent="0.25">
      <c r="A44" s="9"/>
      <c r="B44" s="9"/>
      <c r="C44" s="9"/>
      <c r="D44" s="10" t="s">
        <v>47</v>
      </c>
      <c r="E44" s="26"/>
      <c r="F44" s="10"/>
      <c r="G44" s="10"/>
      <c r="H44" s="23">
        <v>8600</v>
      </c>
      <c r="I44" s="10"/>
      <c r="J44" s="10">
        <v>27520</v>
      </c>
      <c r="K44" s="10"/>
      <c r="L44" s="10"/>
    </row>
    <row r="46" spans="1:12" x14ac:dyDescent="0.25">
      <c r="L46" s="28"/>
    </row>
  </sheetData>
  <mergeCells count="1">
    <mergeCell ref="B3:L3"/>
  </mergeCells>
  <pageMargins left="0.31496062992125984" right="0.11811023622047245" top="7.874015748031496E-2" bottom="7.874015748031496E-2" header="0.31496062992125984" footer="0.31496062992125984"/>
  <pageSetup paperSize="9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2022-06-01T05:05:47Z</dcterms:modified>
</cp:coreProperties>
</file>